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2805" yWindow="0" windowWidth="21840" windowHeight="13740" tabRatio="861"/>
  </bookViews>
  <sheets>
    <sheet name="about this file" sheetId="9" r:id="rId1"/>
    <sheet name="Summary Graph" sheetId="14" r:id="rId2"/>
    <sheet name="Summary Graph less info" sheetId="35" r:id="rId3"/>
    <sheet name="Summary Temp Graph" sheetId="36" r:id="rId4"/>
    <sheet name="Data Summary" sheetId="15" r:id="rId5"/>
    <sheet name="BAU" sheetId="6" r:id="rId6"/>
    <sheet name="US Alone" sheetId="2" r:id="rId7"/>
    <sheet name="World acts at US rate, ROW 2014" sheetId="3" r:id="rId8"/>
  </sheets>
  <definedNames>
    <definedName name="_xlnm.Print_Area" localSheetId="1">'Summary Graph'!$B$1:$S$34</definedName>
    <definedName name="_xlnm.Print_Area" localSheetId="2">'Summary Graph less info'!$B$1:$L$34</definedName>
    <definedName name="_xlnm.Print_Area" localSheetId="3">'Summary Temp Graph'!$B$1:$L$34</definedName>
  </definedNames>
  <calcPr calcId="145621"/>
</workbook>
</file>

<file path=xl/calcChain.xml><?xml version="1.0" encoding="utf-8"?>
<calcChain xmlns="http://schemas.openxmlformats.org/spreadsheetml/2006/main">
  <c r="I24" i="35" l="1"/>
  <c r="A15" i="9" l="1"/>
  <c r="A14" i="9"/>
  <c r="B15" i="9"/>
  <c r="A12" i="9"/>
  <c r="A11" i="9"/>
  <c r="B11" i="9"/>
  <c r="B12" i="9"/>
  <c r="B14" i="9"/>
  <c r="A13" i="9"/>
  <c r="A10" i="9"/>
  <c r="I8" i="35" l="1"/>
  <c r="I6" i="35"/>
  <c r="A7" i="15"/>
  <c r="A6" i="15"/>
  <c r="M8" i="14"/>
  <c r="J8" i="14"/>
  <c r="R25" i="14"/>
  <c r="R24" i="14"/>
  <c r="R9" i="14"/>
  <c r="R8" i="14"/>
  <c r="R7" i="14"/>
  <c r="R6" i="14"/>
  <c r="P25" i="14"/>
  <c r="P24" i="14"/>
  <c r="P9" i="14"/>
  <c r="P8" i="14"/>
  <c r="P7" i="14"/>
  <c r="P6" i="14"/>
  <c r="M24" i="14"/>
  <c r="M6" i="14"/>
  <c r="J24" i="14"/>
  <c r="J6" i="14"/>
  <c r="J210" i="3"/>
  <c r="BA7" i="15"/>
  <c r="J160" i="3"/>
  <c r="AZ7" i="15"/>
  <c r="J130" i="3"/>
  <c r="AY7" i="15"/>
  <c r="J119" i="3"/>
  <c r="AX7" i="15"/>
  <c r="AW7" i="15"/>
  <c r="AV7" i="15"/>
  <c r="AU7" i="15"/>
  <c r="AT7" i="15"/>
  <c r="AS7" i="15"/>
  <c r="AR7" i="15"/>
  <c r="AQ7" i="15"/>
  <c r="AP7" i="15"/>
  <c r="AC7" i="15"/>
  <c r="AB7" i="15"/>
  <c r="AA7" i="15"/>
  <c r="Y7" i="15"/>
  <c r="X7" i="15"/>
  <c r="W7" i="15"/>
  <c r="U7" i="15"/>
  <c r="T7" i="15"/>
  <c r="S7" i="15"/>
  <c r="R7" i="15"/>
  <c r="Q7" i="15"/>
  <c r="P7" i="15"/>
  <c r="O7" i="15"/>
  <c r="N7" i="15"/>
  <c r="M7" i="15"/>
  <c r="L7" i="15"/>
  <c r="K7" i="15"/>
  <c r="J7" i="15"/>
  <c r="I7" i="15"/>
  <c r="H7" i="15"/>
  <c r="G7" i="15"/>
  <c r="F7" i="15"/>
  <c r="E7" i="15"/>
  <c r="D7" i="15"/>
  <c r="C7" i="15"/>
  <c r="B7" i="15"/>
  <c r="J210" i="2"/>
  <c r="BA6" i="15" s="1"/>
  <c r="J160" i="2"/>
  <c r="AZ6" i="15" s="1"/>
  <c r="J130" i="2"/>
  <c r="AY6" i="15" s="1"/>
  <c r="J119" i="2"/>
  <c r="AX6" i="15" s="1"/>
  <c r="AW6" i="15"/>
  <c r="AV6" i="15"/>
  <c r="AU6" i="15"/>
  <c r="AT6" i="15"/>
  <c r="AS6" i="15"/>
  <c r="AR6" i="15"/>
  <c r="AQ6" i="15"/>
  <c r="AP6" i="15"/>
  <c r="AC6" i="15"/>
  <c r="AB6" i="15"/>
  <c r="AA6" i="15"/>
  <c r="Y6" i="15"/>
  <c r="X6" i="15"/>
  <c r="W6" i="15"/>
  <c r="U6" i="15"/>
  <c r="T6" i="15"/>
  <c r="S6" i="15"/>
  <c r="R6" i="15"/>
  <c r="Q6" i="15"/>
  <c r="P6" i="15"/>
  <c r="O6" i="15"/>
  <c r="N6" i="15"/>
  <c r="M6" i="15"/>
  <c r="L6" i="15"/>
  <c r="K6" i="15"/>
  <c r="J6" i="15"/>
  <c r="I6" i="15"/>
  <c r="H6" i="15"/>
  <c r="G6" i="15"/>
  <c r="F6" i="15"/>
  <c r="E6" i="15"/>
  <c r="D6" i="15"/>
  <c r="C6" i="15"/>
  <c r="B5" i="15"/>
  <c r="B6" i="15"/>
  <c r="BA5" i="15"/>
  <c r="AZ5" i="15"/>
  <c r="AY5" i="15"/>
  <c r="AX5" i="15"/>
  <c r="AW5" i="15"/>
  <c r="AV5" i="15"/>
  <c r="AU5" i="15"/>
  <c r="AT5" i="15"/>
  <c r="AS5" i="15"/>
  <c r="AR5" i="15"/>
  <c r="AQ5" i="15"/>
  <c r="AP5" i="15"/>
  <c r="AC5" i="15"/>
  <c r="AB5" i="15"/>
  <c r="AA5" i="15"/>
  <c r="Y5" i="15"/>
  <c r="X5" i="15"/>
  <c r="W5" i="15"/>
  <c r="U5" i="15"/>
  <c r="T5" i="15"/>
  <c r="S5" i="15"/>
  <c r="R5" i="15"/>
  <c r="Q5" i="15"/>
  <c r="P5" i="15"/>
  <c r="O5" i="15"/>
  <c r="N5" i="15"/>
  <c r="M5" i="15"/>
  <c r="L5" i="15"/>
  <c r="K5" i="15"/>
  <c r="J5" i="15"/>
  <c r="I5" i="15"/>
  <c r="H5" i="15"/>
  <c r="G5" i="15"/>
  <c r="F5" i="15"/>
  <c r="E5" i="15"/>
  <c r="D5" i="15"/>
  <c r="C5" i="15"/>
  <c r="AO7" i="15"/>
  <c r="AN7" i="15"/>
  <c r="AM7" i="15"/>
  <c r="AK7" i="15"/>
  <c r="AJ7" i="15"/>
  <c r="AI7" i="15"/>
  <c r="AG7" i="15"/>
  <c r="AF7" i="15"/>
  <c r="AE7" i="15"/>
  <c r="AD7" i="15"/>
  <c r="AO6" i="15"/>
  <c r="AN6" i="15"/>
  <c r="AM6" i="15"/>
  <c r="AK6" i="15"/>
  <c r="AJ6" i="15"/>
  <c r="AI6" i="15"/>
  <c r="AG6" i="15"/>
  <c r="AF6" i="15"/>
  <c r="AE6" i="15"/>
  <c r="AD6" i="15"/>
  <c r="AO5" i="15"/>
  <c r="AN5" i="15"/>
  <c r="AM5" i="15"/>
  <c r="AK5" i="15"/>
  <c r="AJ5" i="15"/>
  <c r="AI5" i="15"/>
  <c r="AG5" i="15"/>
  <c r="AF5" i="15"/>
  <c r="AE5" i="15"/>
  <c r="AD5" i="15"/>
  <c r="J11" i="3"/>
  <c r="K11" i="3"/>
  <c r="J12" i="3"/>
  <c r="K12" i="3"/>
  <c r="J13" i="3"/>
  <c r="K13" i="3"/>
  <c r="J14" i="3"/>
  <c r="K14" i="3"/>
  <c r="J15" i="3"/>
  <c r="K15" i="3"/>
  <c r="J16" i="3"/>
  <c r="K16" i="3"/>
  <c r="J17" i="3"/>
  <c r="K17" i="3"/>
  <c r="J18" i="3"/>
  <c r="K18" i="3"/>
  <c r="J19" i="3"/>
  <c r="K19" i="3"/>
  <c r="J20" i="3"/>
  <c r="K20" i="3"/>
  <c r="J21" i="3"/>
  <c r="K21" i="3"/>
  <c r="J22" i="3"/>
  <c r="K22" i="3"/>
  <c r="J23" i="3"/>
  <c r="K23" i="3"/>
  <c r="J24" i="3"/>
  <c r="K24" i="3"/>
  <c r="J25" i="3"/>
  <c r="K25" i="3"/>
  <c r="J26" i="3"/>
  <c r="K26" i="3"/>
  <c r="J27" i="3"/>
  <c r="K27" i="3"/>
  <c r="J28" i="3"/>
  <c r="K28" i="3"/>
  <c r="J29" i="3"/>
  <c r="K29" i="3"/>
  <c r="J30" i="3"/>
  <c r="K30" i="3"/>
  <c r="J31" i="3"/>
  <c r="K31" i="3"/>
  <c r="J32" i="3"/>
  <c r="K32" i="3"/>
  <c r="J33" i="3"/>
  <c r="K33" i="3"/>
  <c r="J34" i="3"/>
  <c r="K34" i="3"/>
  <c r="J35" i="3"/>
  <c r="K35" i="3"/>
  <c r="J36" i="3"/>
  <c r="K36" i="3"/>
  <c r="J37" i="3"/>
  <c r="K37" i="3"/>
  <c r="J38" i="3"/>
  <c r="K38" i="3"/>
  <c r="J39" i="3"/>
  <c r="K39" i="3"/>
  <c r="J40" i="3"/>
  <c r="K40" i="3"/>
  <c r="J41" i="3"/>
  <c r="K41" i="3"/>
  <c r="J42" i="3"/>
  <c r="K42" i="3"/>
  <c r="J43" i="3"/>
  <c r="K43" i="3"/>
  <c r="J44" i="3"/>
  <c r="K44" i="3"/>
  <c r="J45" i="3"/>
  <c r="K45" i="3"/>
  <c r="J46" i="3"/>
  <c r="K46" i="3"/>
  <c r="J47" i="3"/>
  <c r="K47" i="3"/>
  <c r="J48" i="3"/>
  <c r="K48" i="3"/>
  <c r="J49" i="3"/>
  <c r="K49" i="3"/>
  <c r="J50" i="3"/>
  <c r="K50" i="3"/>
  <c r="J51" i="3"/>
  <c r="K51" i="3"/>
  <c r="J52" i="3"/>
  <c r="K52" i="3"/>
  <c r="J53" i="3"/>
  <c r="K53" i="3"/>
  <c r="J54" i="3"/>
  <c r="K54" i="3"/>
  <c r="J55" i="3"/>
  <c r="K55" i="3"/>
  <c r="J56" i="3"/>
  <c r="K56" i="3"/>
  <c r="J57" i="3"/>
  <c r="K57" i="3"/>
  <c r="J58" i="3"/>
  <c r="K58" i="3"/>
  <c r="J59" i="3"/>
  <c r="K59" i="3"/>
  <c r="J60" i="3"/>
  <c r="K60" i="3"/>
  <c r="J61" i="3"/>
  <c r="K61" i="3"/>
  <c r="J62" i="3"/>
  <c r="K62" i="3"/>
  <c r="J63" i="3"/>
  <c r="K63" i="3"/>
  <c r="J64" i="3"/>
  <c r="K64" i="3"/>
  <c r="J65" i="3"/>
  <c r="K65" i="3"/>
  <c r="J66" i="3"/>
  <c r="K66" i="3"/>
  <c r="J67" i="3"/>
  <c r="K67" i="3"/>
  <c r="J68" i="3"/>
  <c r="K68" i="3"/>
  <c r="J69" i="3"/>
  <c r="K69" i="3"/>
  <c r="J70" i="3"/>
  <c r="K70" i="3"/>
  <c r="J71" i="3"/>
  <c r="K71" i="3"/>
  <c r="J72" i="3"/>
  <c r="K72" i="3"/>
  <c r="J73" i="3"/>
  <c r="K73" i="3"/>
  <c r="J74" i="3"/>
  <c r="K74" i="3"/>
  <c r="J75" i="3"/>
  <c r="K75" i="3"/>
  <c r="J76" i="3"/>
  <c r="K76" i="3"/>
  <c r="J77" i="3"/>
  <c r="K77" i="3"/>
  <c r="J78" i="3"/>
  <c r="K78" i="3"/>
  <c r="J79" i="3"/>
  <c r="K79" i="3"/>
  <c r="J80" i="3"/>
  <c r="K80" i="3"/>
  <c r="J81" i="3"/>
  <c r="K81" i="3"/>
  <c r="J82" i="3"/>
  <c r="K82" i="3"/>
  <c r="J83" i="3"/>
  <c r="K83" i="3"/>
  <c r="J84" i="3"/>
  <c r="K84" i="3"/>
  <c r="J85" i="3"/>
  <c r="K85" i="3"/>
  <c r="J86" i="3"/>
  <c r="K86" i="3"/>
  <c r="J87" i="3"/>
  <c r="K87" i="3"/>
  <c r="J88" i="3"/>
  <c r="K88" i="3"/>
  <c r="J89" i="3"/>
  <c r="K89" i="3"/>
  <c r="J90" i="3"/>
  <c r="K90" i="3"/>
  <c r="J91" i="3"/>
  <c r="K91" i="3"/>
  <c r="J92" i="3"/>
  <c r="K92" i="3"/>
  <c r="J93" i="3"/>
  <c r="K93" i="3"/>
  <c r="J94" i="3"/>
  <c r="K94" i="3"/>
  <c r="J95" i="3"/>
  <c r="K95" i="3"/>
  <c r="J96" i="3"/>
  <c r="K96" i="3"/>
  <c r="J97" i="3"/>
  <c r="K97" i="3"/>
  <c r="J98" i="3"/>
  <c r="K98" i="3"/>
  <c r="J99" i="3"/>
  <c r="K99" i="3"/>
  <c r="J100" i="3"/>
  <c r="K100" i="3"/>
  <c r="J101" i="3"/>
  <c r="K101" i="3"/>
  <c r="J102" i="3"/>
  <c r="K102" i="3"/>
  <c r="J103" i="3"/>
  <c r="K103" i="3"/>
  <c r="J104" i="3"/>
  <c r="K104" i="3"/>
  <c r="J105" i="3"/>
  <c r="K105" i="3"/>
  <c r="J106" i="3"/>
  <c r="K106" i="3"/>
  <c r="J107" i="3"/>
  <c r="K107" i="3"/>
  <c r="J108" i="3"/>
  <c r="K108" i="3"/>
  <c r="J109" i="3"/>
  <c r="K109" i="3"/>
  <c r="J110" i="3"/>
  <c r="K110" i="3"/>
  <c r="J111" i="3"/>
  <c r="K111" i="3"/>
  <c r="J112" i="3"/>
  <c r="K112" i="3"/>
  <c r="J113" i="3"/>
  <c r="K113" i="3"/>
  <c r="J114" i="3"/>
  <c r="K114" i="3"/>
  <c r="J115" i="3"/>
  <c r="K115" i="3"/>
  <c r="J116" i="3"/>
  <c r="K116" i="3"/>
  <c r="J117" i="3"/>
  <c r="K117" i="3"/>
  <c r="J118" i="3"/>
  <c r="K118" i="3"/>
  <c r="K119" i="3"/>
  <c r="J120" i="3"/>
  <c r="K120" i="3"/>
  <c r="J121" i="3"/>
  <c r="K121" i="3"/>
  <c r="J122" i="3"/>
  <c r="K122" i="3"/>
  <c r="J123" i="3"/>
  <c r="K123" i="3"/>
  <c r="J124" i="3"/>
  <c r="K124" i="3"/>
  <c r="J125" i="3"/>
  <c r="K125" i="3"/>
  <c r="J126" i="3"/>
  <c r="K126" i="3"/>
  <c r="J127" i="3"/>
  <c r="K127" i="3"/>
  <c r="J128" i="3"/>
  <c r="K128" i="3"/>
  <c r="J129" i="3"/>
  <c r="K129" i="3"/>
  <c r="K130" i="3"/>
  <c r="J131" i="3"/>
  <c r="K131" i="3"/>
  <c r="J132" i="3"/>
  <c r="K132" i="3"/>
  <c r="J133" i="3"/>
  <c r="K133" i="3"/>
  <c r="J134" i="3"/>
  <c r="K134" i="3"/>
  <c r="J135" i="3"/>
  <c r="K135" i="3"/>
  <c r="J136" i="3"/>
  <c r="K136" i="3"/>
  <c r="J137" i="3"/>
  <c r="K137" i="3"/>
  <c r="J138" i="3"/>
  <c r="K138" i="3"/>
  <c r="J139" i="3"/>
  <c r="K139" i="3"/>
  <c r="J140" i="3"/>
  <c r="K140" i="3"/>
  <c r="J141" i="3"/>
  <c r="K141" i="3"/>
  <c r="J142" i="3"/>
  <c r="K142" i="3"/>
  <c r="J143" i="3"/>
  <c r="K143" i="3"/>
  <c r="J144" i="3"/>
  <c r="K144" i="3"/>
  <c r="J145" i="3"/>
  <c r="K145" i="3"/>
  <c r="J146" i="3"/>
  <c r="K146" i="3"/>
  <c r="J147" i="3"/>
  <c r="K147" i="3"/>
  <c r="J148" i="3"/>
  <c r="K148" i="3"/>
  <c r="J149" i="3"/>
  <c r="K149" i="3"/>
  <c r="J150" i="3"/>
  <c r="K150" i="3"/>
  <c r="J151" i="3"/>
  <c r="K151" i="3"/>
  <c r="J152" i="3"/>
  <c r="K152" i="3"/>
  <c r="J153" i="3"/>
  <c r="K153" i="3"/>
  <c r="J154" i="3"/>
  <c r="K154" i="3"/>
  <c r="J155" i="3"/>
  <c r="K155" i="3"/>
  <c r="J156" i="3"/>
  <c r="K156" i="3"/>
  <c r="J157" i="3"/>
  <c r="K157" i="3"/>
  <c r="J158" i="3"/>
  <c r="K158" i="3"/>
  <c r="J159" i="3"/>
  <c r="K159" i="3"/>
  <c r="K160" i="3"/>
  <c r="J161" i="3"/>
  <c r="K161" i="3"/>
  <c r="J162" i="3"/>
  <c r="K162" i="3"/>
  <c r="J163" i="3"/>
  <c r="K163" i="3"/>
  <c r="J164" i="3"/>
  <c r="K164" i="3"/>
  <c r="J165" i="3"/>
  <c r="K165" i="3"/>
  <c r="J166" i="3"/>
  <c r="K166" i="3"/>
  <c r="J167" i="3"/>
  <c r="K167" i="3"/>
  <c r="J168" i="3"/>
  <c r="K168" i="3"/>
  <c r="J169" i="3"/>
  <c r="K169" i="3"/>
  <c r="J170" i="3"/>
  <c r="K170" i="3"/>
  <c r="J171" i="3"/>
  <c r="K171" i="3"/>
  <c r="J172" i="3"/>
  <c r="K172" i="3"/>
  <c r="J173" i="3"/>
  <c r="K173" i="3"/>
  <c r="J174" i="3"/>
  <c r="K174" i="3"/>
  <c r="J175" i="3"/>
  <c r="K175" i="3"/>
  <c r="J176" i="3"/>
  <c r="K176" i="3"/>
  <c r="J177" i="3"/>
  <c r="K177" i="3"/>
  <c r="J178" i="3"/>
  <c r="K178" i="3"/>
  <c r="J179" i="3"/>
  <c r="K179" i="3"/>
  <c r="J180" i="3"/>
  <c r="K180" i="3"/>
  <c r="J181" i="3"/>
  <c r="K181" i="3"/>
  <c r="J182" i="3"/>
  <c r="K182" i="3"/>
  <c r="J183" i="3"/>
  <c r="K183" i="3"/>
  <c r="J184" i="3"/>
  <c r="K184" i="3"/>
  <c r="J185" i="3"/>
  <c r="K185" i="3"/>
  <c r="J186" i="3"/>
  <c r="K186" i="3"/>
  <c r="J187" i="3"/>
  <c r="K187" i="3"/>
  <c r="J188" i="3"/>
  <c r="K188" i="3"/>
  <c r="J189" i="3"/>
  <c r="K189" i="3"/>
  <c r="J190" i="3"/>
  <c r="K190" i="3"/>
  <c r="J191" i="3"/>
  <c r="K191" i="3"/>
  <c r="J192" i="3"/>
  <c r="K192" i="3"/>
  <c r="J193" i="3"/>
  <c r="K193" i="3"/>
  <c r="J194" i="3"/>
  <c r="K194" i="3"/>
  <c r="J195" i="3"/>
  <c r="K195" i="3"/>
  <c r="J196" i="3"/>
  <c r="K196" i="3"/>
  <c r="J197" i="3"/>
  <c r="K197" i="3"/>
  <c r="J198" i="3"/>
  <c r="K198" i="3"/>
  <c r="J199" i="3"/>
  <c r="K199" i="3"/>
  <c r="J200" i="3"/>
  <c r="K200" i="3"/>
  <c r="J201" i="3"/>
  <c r="K201" i="3"/>
  <c r="J202" i="3"/>
  <c r="K202" i="3"/>
  <c r="J203" i="3"/>
  <c r="K203" i="3"/>
  <c r="J204" i="3"/>
  <c r="K204" i="3"/>
  <c r="J205" i="3"/>
  <c r="K205" i="3"/>
  <c r="J206" i="3"/>
  <c r="K206" i="3"/>
  <c r="J207" i="3"/>
  <c r="K207" i="3"/>
  <c r="J208" i="3"/>
  <c r="K208" i="3"/>
  <c r="J209" i="3"/>
  <c r="K209" i="3"/>
  <c r="K210" i="3"/>
  <c r="K10" i="3"/>
  <c r="J10" i="3"/>
  <c r="F213" i="3"/>
  <c r="J11" i="2"/>
  <c r="K11" i="2"/>
  <c r="J12" i="2"/>
  <c r="K12" i="2"/>
  <c r="J13" i="2"/>
  <c r="K13"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72" i="2"/>
  <c r="K72" i="2"/>
  <c r="J73" i="2"/>
  <c r="K73" i="2"/>
  <c r="J74" i="2"/>
  <c r="K74" i="2"/>
  <c r="J75" i="2"/>
  <c r="K75" i="2"/>
  <c r="J76" i="2"/>
  <c r="K76" i="2"/>
  <c r="J77" i="2"/>
  <c r="K77" i="2"/>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5" i="2"/>
  <c r="K95" i="2"/>
  <c r="J96" i="2"/>
  <c r="K96"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J113" i="2"/>
  <c r="K113" i="2"/>
  <c r="J114" i="2"/>
  <c r="K114" i="2"/>
  <c r="J115" i="2"/>
  <c r="K115" i="2"/>
  <c r="J116" i="2"/>
  <c r="K116" i="2"/>
  <c r="J117" i="2"/>
  <c r="K117" i="2"/>
  <c r="J118" i="2"/>
  <c r="K118" i="2"/>
  <c r="K119" i="2"/>
  <c r="J120" i="2"/>
  <c r="K120" i="2"/>
  <c r="J121" i="2"/>
  <c r="K121" i="2"/>
  <c r="J122" i="2"/>
  <c r="K122" i="2"/>
  <c r="J123" i="2"/>
  <c r="K123" i="2"/>
  <c r="J124" i="2"/>
  <c r="K124" i="2"/>
  <c r="J125" i="2"/>
  <c r="K125" i="2"/>
  <c r="J126" i="2"/>
  <c r="K126" i="2"/>
  <c r="J127" i="2"/>
  <c r="K127" i="2"/>
  <c r="J128" i="2"/>
  <c r="K128" i="2"/>
  <c r="J129" i="2"/>
  <c r="K129" i="2"/>
  <c r="K130" i="2"/>
  <c r="J131" i="2"/>
  <c r="K131" i="2"/>
  <c r="J132" i="2"/>
  <c r="K132" i="2"/>
  <c r="J133" i="2"/>
  <c r="K133" i="2"/>
  <c r="J134" i="2"/>
  <c r="K134" i="2"/>
  <c r="J135" i="2"/>
  <c r="K135" i="2"/>
  <c r="J136" i="2"/>
  <c r="K136" i="2"/>
  <c r="J137" i="2"/>
  <c r="K137" i="2"/>
  <c r="J138" i="2"/>
  <c r="K138" i="2"/>
  <c r="J139" i="2"/>
  <c r="K139" i="2"/>
  <c r="J140" i="2"/>
  <c r="K140" i="2"/>
  <c r="J141" i="2"/>
  <c r="K141" i="2"/>
  <c r="J142" i="2"/>
  <c r="K142" i="2"/>
  <c r="J143" i="2"/>
  <c r="K143" i="2"/>
  <c r="J144" i="2"/>
  <c r="K144" i="2"/>
  <c r="J145" i="2"/>
  <c r="K145" i="2"/>
  <c r="J146" i="2"/>
  <c r="K146" i="2"/>
  <c r="J147" i="2"/>
  <c r="K147" i="2"/>
  <c r="J148" i="2"/>
  <c r="K148" i="2"/>
  <c r="J149" i="2"/>
  <c r="K149" i="2"/>
  <c r="J150" i="2"/>
  <c r="K150" i="2"/>
  <c r="J151" i="2"/>
  <c r="K151" i="2"/>
  <c r="J152" i="2"/>
  <c r="K152" i="2"/>
  <c r="J153" i="2"/>
  <c r="K153" i="2"/>
  <c r="J154" i="2"/>
  <c r="K154" i="2"/>
  <c r="J155" i="2"/>
  <c r="K155" i="2"/>
  <c r="J156" i="2"/>
  <c r="K156" i="2"/>
  <c r="J157" i="2"/>
  <c r="K157" i="2"/>
  <c r="J158" i="2"/>
  <c r="K158" i="2"/>
  <c r="J159" i="2"/>
  <c r="K159" i="2"/>
  <c r="K160" i="2"/>
  <c r="J161" i="2"/>
  <c r="K161" i="2"/>
  <c r="J162" i="2"/>
  <c r="K162" i="2"/>
  <c r="J163" i="2"/>
  <c r="K163" i="2"/>
  <c r="J164" i="2"/>
  <c r="K164" i="2"/>
  <c r="J165" i="2"/>
  <c r="K165" i="2"/>
  <c r="J166" i="2"/>
  <c r="K166" i="2"/>
  <c r="J167" i="2"/>
  <c r="K167" i="2"/>
  <c r="J168" i="2"/>
  <c r="K168" i="2"/>
  <c r="J169" i="2"/>
  <c r="K169" i="2"/>
  <c r="J170" i="2"/>
  <c r="K170" i="2"/>
  <c r="J171" i="2"/>
  <c r="K171" i="2"/>
  <c r="J172" i="2"/>
  <c r="K172" i="2"/>
  <c r="J173" i="2"/>
  <c r="K173" i="2"/>
  <c r="J174" i="2"/>
  <c r="K174" i="2"/>
  <c r="J175" i="2"/>
  <c r="K175" i="2"/>
  <c r="J176" i="2"/>
  <c r="K176" i="2"/>
  <c r="J177" i="2"/>
  <c r="K177" i="2"/>
  <c r="J178" i="2"/>
  <c r="K178" i="2"/>
  <c r="J179" i="2"/>
  <c r="K179" i="2"/>
  <c r="J180" i="2"/>
  <c r="K180" i="2"/>
  <c r="J181" i="2"/>
  <c r="K181" i="2"/>
  <c r="J182" i="2"/>
  <c r="K182" i="2"/>
  <c r="J183" i="2"/>
  <c r="K183" i="2"/>
  <c r="J184" i="2"/>
  <c r="K184" i="2"/>
  <c r="J185" i="2"/>
  <c r="K185" i="2"/>
  <c r="J186" i="2"/>
  <c r="K186" i="2"/>
  <c r="J187" i="2"/>
  <c r="K187" i="2"/>
  <c r="J188" i="2"/>
  <c r="K188" i="2"/>
  <c r="J189" i="2"/>
  <c r="K189" i="2"/>
  <c r="J190" i="2"/>
  <c r="K190" i="2"/>
  <c r="J191" i="2"/>
  <c r="K191" i="2"/>
  <c r="J192" i="2"/>
  <c r="K192" i="2"/>
  <c r="J193" i="2"/>
  <c r="K193" i="2"/>
  <c r="J194" i="2"/>
  <c r="K194" i="2"/>
  <c r="J195" i="2"/>
  <c r="K195" i="2"/>
  <c r="J196" i="2"/>
  <c r="K196" i="2"/>
  <c r="J197" i="2"/>
  <c r="K197" i="2"/>
  <c r="J198" i="2"/>
  <c r="K198" i="2"/>
  <c r="J199" i="2"/>
  <c r="K199" i="2"/>
  <c r="J200" i="2"/>
  <c r="K200" i="2"/>
  <c r="J201" i="2"/>
  <c r="K201" i="2"/>
  <c r="J202" i="2"/>
  <c r="K202" i="2"/>
  <c r="J203" i="2"/>
  <c r="K203" i="2"/>
  <c r="J204" i="2"/>
  <c r="K204" i="2"/>
  <c r="J205" i="2"/>
  <c r="K205" i="2"/>
  <c r="J206" i="2"/>
  <c r="K206" i="2"/>
  <c r="J207" i="2"/>
  <c r="K207" i="2"/>
  <c r="J208" i="2"/>
  <c r="K208" i="2"/>
  <c r="J209" i="2"/>
  <c r="K209" i="2"/>
  <c r="K210" i="2"/>
  <c r="K10" i="2"/>
  <c r="J10" i="2"/>
  <c r="F213" i="2"/>
  <c r="F213" i="6"/>
</calcChain>
</file>

<file path=xl/sharedStrings.xml><?xml version="1.0" encoding="utf-8"?>
<sst xmlns="http://schemas.openxmlformats.org/spreadsheetml/2006/main" count="149" uniqueCount="85">
  <si>
    <t>Global Total CO2 Emissions
(GtonsCO2/year)</t>
    <phoneticPr fontId="0" type="noConversion"/>
  </si>
  <si>
    <t>Nitrous oxide emission</t>
  </si>
  <si>
    <t>Land Use Emissions</t>
  </si>
  <si>
    <t xml:space="preserve">Source:  </t>
  </si>
  <si>
    <t>C-ROADS</t>
  </si>
  <si>
    <t>CO2 Land Use data</t>
  </si>
  <si>
    <t>MP Gas concentrations</t>
  </si>
  <si>
    <t>Diff. in cumulative FF CO2 from BAU</t>
    <phoneticPr fontId="6" type="noConversion"/>
  </si>
  <si>
    <t>ppm</t>
    <phoneticPr fontId="6" type="noConversion"/>
  </si>
  <si>
    <t>Degrees C</t>
    <phoneticPr fontId="6" type="noConversion"/>
  </si>
  <si>
    <t>Sea level rise from 2000</t>
    <phoneticPr fontId="6" type="noConversion"/>
  </si>
  <si>
    <t>Difference in cumulative FF CO2 from BAU (GtonsCO2)</t>
  </si>
  <si>
    <t>Time</t>
  </si>
  <si>
    <t>Global Total CO2 Emissions
(GtonsCO2/year)</t>
  </si>
  <si>
    <t>Global CO2 Equivalent Emissions
(GtonsCO2/year)</t>
  </si>
  <si>
    <t>Atmospheric CO2 Concentration (ppm)</t>
  </si>
  <si>
    <t>Atmospheric CO2 Equivalent Concentration (ppm)</t>
  </si>
  <si>
    <t>Temperature change from preindustrial (Degrees C)</t>
  </si>
  <si>
    <r>
      <t>Atmospheric CO</t>
    </r>
    <r>
      <rPr>
        <b/>
        <vertAlign val="subscript"/>
        <sz val="14"/>
        <color indexed="8"/>
        <rFont val="Calibri"/>
        <family val="2"/>
      </rPr>
      <t>2</t>
    </r>
    <phoneticPr fontId="6" type="noConversion"/>
  </si>
  <si>
    <r>
      <t>Atmospheric CO</t>
    </r>
    <r>
      <rPr>
        <b/>
        <vertAlign val="subscript"/>
        <sz val="14"/>
        <color indexed="8"/>
        <rFont val="Calibri"/>
        <family val="2"/>
      </rPr>
      <t>2</t>
    </r>
    <r>
      <rPr>
        <b/>
        <sz val="14"/>
        <color indexed="8"/>
        <rFont val="Calibri"/>
        <family val="2"/>
      </rPr>
      <t xml:space="preserve">e    </t>
    </r>
    <phoneticPr fontId="6" type="noConversion"/>
  </si>
  <si>
    <t>ppm</t>
    <phoneticPr fontId="6" type="noConversion"/>
  </si>
  <si>
    <t>(</t>
    <phoneticPr fontId="6" type="noConversion"/>
  </si>
  <si>
    <t>mm</t>
    <phoneticPr fontId="6" type="noConversion"/>
  </si>
  <si>
    <t>n/a</t>
  </si>
  <si>
    <t>F-Gases (PFC, SF6, and HFC) emissions</t>
  </si>
  <si>
    <t>Scenarios</t>
  </si>
  <si>
    <t>Reference of Historical Data</t>
  </si>
  <si>
    <t>CO2 FF data</t>
  </si>
  <si>
    <t>Population and GDP data</t>
  </si>
  <si>
    <t>Difference in cumulative CO2eq from BAU (GtonsCO2)</t>
  </si>
  <si>
    <t>Concentrations from Scientific Assessment of Ozone Depletion: 2006.  Chapter 8.  Halocarbon Scenarios, Ozone Depletion Potentials, and Global Warming Potentials</t>
  </si>
  <si>
    <t>Methane emissions</t>
  </si>
  <si>
    <t>Cumulative Global CO2eq (GtonsCO2)</t>
  </si>
  <si>
    <t>Sea Level Rise from 2000 (mm)</t>
  </si>
  <si>
    <t>Cumulative Global FF CO2 (GtonsCO2)</t>
  </si>
  <si>
    <t>Cumulative Global FF CO2</t>
    <phoneticPr fontId="6" type="noConversion"/>
  </si>
  <si>
    <t>Temp. change from preindus. (mean)</t>
    <phoneticPr fontId="6" type="noConversion"/>
  </si>
  <si>
    <t>Atmospheric CO2e concentration</t>
    <phoneticPr fontId="6" type="noConversion"/>
  </si>
  <si>
    <t>Atmospheric CO2 concentration</t>
    <phoneticPr fontId="6" type="noConversion"/>
  </si>
  <si>
    <t>Global CO2e emissions</t>
    <phoneticPr fontId="6" type="noConversion"/>
  </si>
  <si>
    <t>Global total CO2 emissions</t>
    <phoneticPr fontId="6" type="noConversion"/>
  </si>
  <si>
    <t>Gtons CO2</t>
    <phoneticPr fontId="6" type="noConversion"/>
  </si>
  <si>
    <t>Business as Usual (BAU)</t>
  </si>
  <si>
    <t>Gtons CO2e/year</t>
    <phoneticPr fontId="6" type="noConversion"/>
  </si>
  <si>
    <t>Degrees F</t>
    <phoneticPr fontId="6" type="noConversion"/>
  </si>
  <si>
    <t>Temp. change, 90% CI low value</t>
    <phoneticPr fontId="6" type="noConversion"/>
  </si>
  <si>
    <t>Temp. change, 90% CI high value</t>
    <phoneticPr fontId="6" type="noConversion"/>
  </si>
  <si>
    <t>2100 Deg F</t>
  </si>
  <si>
    <t>(</t>
    <phoneticPr fontId="6" type="noConversion"/>
  </si>
  <si>
    <t>BAU</t>
    <phoneticPr fontId="6" type="noConversion"/>
  </si>
  <si>
    <t>http://climatescoreboard.org/</t>
  </si>
  <si>
    <t>Historical national CO2 land use emissions obtained from Carbon Dioxide Information Analysis Center, downloaded at http://cdiac.ornl.gov/ftp/trends/landuse/houghton/Global_land-use_flux-1850_2005.xls.  Houghton, R. A. 2006. Carbon Flux to the Atmosphere from Land-Use Changes: 1850-2005.  The Woods Hole Research Center .</t>
  </si>
  <si>
    <t>Projections assumes deforestation continues, with resulting emissions capped at 2005 levels</t>
  </si>
  <si>
    <r>
      <t>Temp. Increase Over Preindustrial</t>
    </r>
    <r>
      <rPr>
        <b/>
        <sz val="12"/>
        <color indexed="8"/>
        <rFont val="Calibri"/>
        <family val="2"/>
      </rPr>
      <t xml:space="preserve"> (90% C.I.) </t>
    </r>
    <phoneticPr fontId="6" type="noConversion"/>
  </si>
  <si>
    <t>Created by Lori Siegel</t>
  </si>
  <si>
    <t xml:space="preserve">2100 Values </t>
  </si>
  <si>
    <t>Gtons CO2/year</t>
    <phoneticPr fontId="6" type="noConversion"/>
  </si>
  <si>
    <t>Climate Interactive</t>
    <phoneticPr fontId="5" type="noConversion"/>
  </si>
  <si>
    <t>Fossil Fuels emissions and other well mixed GHG emissions follow IPCC's SRES A1FI.  Downscaling from the SRES regions to the more disaggregated C-ROADS COP regions was accomplished through mapping and plausible assumptions about the distribution of population, GDP and emissions within the SRES regions.  Deforestation continues at 2005 levels.</t>
    <phoneticPr fontId="5" type="noConversion"/>
  </si>
  <si>
    <t>Business as Usual</t>
    <phoneticPr fontId="0" type="noConversion"/>
  </si>
  <si>
    <t>Emissions of fossil fuel CO2 and other well-mixed GHGs emissions</t>
    <phoneticPr fontId="0" type="noConversion"/>
  </si>
  <si>
    <t xml:space="preserve">Projections assume IPCC's A1FI.  Downscaling from the SRES regions to the more disaggregated C-ROADS COP regions was accomplished through mapping and plausible assumptions based on GDP about the distribution of emissions within the SRES regions.  </t>
    <phoneticPr fontId="0" type="noConversion"/>
  </si>
  <si>
    <t>Population and GDP</t>
    <phoneticPr fontId="0" type="noConversion"/>
  </si>
  <si>
    <t xml:space="preserve">Projections assume IPCC's A1FI.  Downscaling from the SRES regions to the more disaggregated C-ROADS COP regions was accomplished through mapping and plausible assumptions about the distribution of population and GDP within the SRES regions.  </t>
    <phoneticPr fontId="0" type="noConversion"/>
  </si>
  <si>
    <t>Other emissions</t>
    <phoneticPr fontId="0" type="noConversion"/>
  </si>
  <si>
    <t>CFCs and other ozone depleting substances follow Montreal Protocol.</t>
    <phoneticPr fontId="0" type="noConversion"/>
  </si>
  <si>
    <t>Population and GDP</t>
    <phoneticPr fontId="0" type="noConversion"/>
  </si>
  <si>
    <t xml:space="preserve">Projections assume IPCC's A1FI.  Downscaling from the SRES regions to the more disaggregated C-ROADS COP regions was accomplished through mapping and plausible assumptions about the distribution of population and GDP within the SRES regions.  </t>
    <phoneticPr fontId="0" type="noConversion"/>
  </si>
  <si>
    <t>Other emissions</t>
    <phoneticPr fontId="0" type="noConversion"/>
  </si>
  <si>
    <t>CFCs and other ozone depleting substances follow Montreal Protocol.</t>
    <phoneticPr fontId="0" type="noConversion"/>
  </si>
  <si>
    <t>1850-1970:  Historical global from D.I. Stern and R.K. Kaufmann (1998). Allocations between regions based on MIT’s Joint Program on the Science and Policy of Global Change (JPSPGC) Technical Note No. 8 (2006).
1970-2008: European Commission, Joint Research Centre (JRC)/PBL Netherlands Environmental Assessment Agency. Emission Database for Global Atmospheric Research (EDGAR), release version 4.2. http://edgar.jrc.ec.europe.eu</t>
  </si>
  <si>
    <t>1890-1970: Historical global from EDGAR-HYDE 1.4; Van Aardenne et al. (2001) adjusted to Olivier and Berdowki (2001). Allocations between regions based on MIT’s Joint Program on the Science and Policy of Global Change (JPSPGC) Technical Note No. 8 (2006).
1970-2008: European Commission, Joint Research Centre (JRC)/PBL Netherlands Environmental Assessment Agency. Emission Database for Global Atmospheric Research (EDGAR), release version 4.2. http://edgar.jrc.ec.europe.eu, 2010 (converted from ktonsN2O/year to MtonsN2O-N/year)</t>
  </si>
  <si>
    <t>European Commission, Joint Research Centre (JRC)/PBL Netherlands Environmental Assessment Agency. Emission Database for Global Atmospheric Research (EDGAR), release version 4.2. http://edgar.jrc.ec.europe.eu, 2010</t>
  </si>
  <si>
    <t>BAU</t>
  </si>
  <si>
    <t>Carbon Dioxide Information Analysis Center, downloaded at http://cdiac.ornl.gov/ftp/ndp030/CSV-FILES/nation.1751_2009.csv; yearly value for each economic region is the sum of yearly values for individual nations.   Bunker CO2 not included in nation's totals.
Boden, T.A., G. Marland, and R.J. Andres. 2012. Global, Regional, and National Fossil-Fuel CO2 Emissions. Carbon Dioxide Information Analysis Center, Oak Ridge National Laboratory, U.S. Department of Energy, Oak Ridge, Tenn., U.S.A. doi 10.3334/CDIAC/00001_V2012</t>
  </si>
  <si>
    <t>Historical Statistics for the World Economy:  1-2008 AD (Copyright Angus Maddison)</t>
  </si>
  <si>
    <t>CROADS Vensim version 3.015c</t>
  </si>
  <si>
    <t>US Alone, start 2009</t>
  </si>
  <si>
    <t>Temp. Increase Over Preindustrial</t>
  </si>
  <si>
    <t>Starting in 2014, 17% reduction of 2005 levels by 2020 and 80% reduction by 2100 (to approximate the rate required to achieve the 17% reduction by 2020)</t>
  </si>
  <si>
    <t>Whole world acts, all same rate, US starts 2009, ROW starts 2014</t>
  </si>
  <si>
    <t>C-ROADS  ©Climate Interactive June 1, 2014 www.ClimateInteractive.org</t>
  </si>
  <si>
    <t>Model run June 1, 2014</t>
  </si>
  <si>
    <t>Starting in 2009 (at the time of the Copenhagen Accord, assuming the U.S. delivers on its pledge), the US begins reducing CO2eq emissions to achieve 17% below 2005 levels by 2020, continuing at the rate required to achieve that target thereafter through 2100 (1.2%/year reduction).  The rest of the world continues at BAU levels as per A1FI projections.</t>
  </si>
  <si>
    <t xml:space="preserve">Starting in 2009 (at the time of the Copenhagen Accord, assuming the U.S. delivers on its pledge), the US begins reducing CO2eq emissions to achieve 17% below 2005 levels by 2020, continuing at the rate required to achieve that target thereafter through 2100 (1.2%/year reduction).  Starting in 2014, the rest of the world begins reducing CO2eq emissions at that same rate through 2100.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</si>
</sst>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000"/>
  </numFmts>
  <fonts count="55" x14ac:knownFonts="1">
    <font>
      <sz val="10"/>
      <name val="Arial"/>
    </font>
    <font>
      <sz val="10"/>
      <name val="Arial"/>
    </font>
    <font>
      <b/>
      <sz val="10"/>
      <color indexed="8"/>
      <name val="Arial"/>
    </font>
    <font>
      <sz val="10"/>
      <color indexed="8"/>
      <name val="Arial"/>
      <family val="2"/>
    </font>
    <font>
      <sz val="10"/>
      <name val="Verdana"/>
      <family val="2"/>
    </font>
    <font>
      <u/>
      <sz val="11"/>
      <color indexed="12"/>
      <name val="Calibri"/>
      <family val="2"/>
    </font>
    <font>
      <sz val="8"/>
      <name val="Verdana"/>
    </font>
    <font>
      <sz val="11"/>
      <name val="Arial"/>
      <family val="2"/>
    </font>
    <font>
      <b/>
      <sz val="11"/>
      <name val="Arial"/>
      <family val="2"/>
    </font>
    <font>
      <sz val="11"/>
      <color indexed="8"/>
      <name val="Arial"/>
      <family val="2"/>
    </font>
    <font>
      <b/>
      <sz val="11"/>
      <color indexed="8"/>
      <name val="Arial"/>
      <family val="2"/>
    </font>
    <font>
      <sz val="14"/>
      <color indexed="8"/>
      <name val="Calibri"/>
      <family val="2"/>
    </font>
    <font>
      <sz val="11"/>
      <color indexed="8"/>
      <name val="Calibri"/>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ont>
    <font>
      <sz val="11"/>
      <color indexed="10"/>
      <name val="Calibri"/>
      <family val="2"/>
    </font>
    <font>
      <b/>
      <sz val="26"/>
      <color indexed="8"/>
      <name val="Calibri"/>
      <family val="2"/>
    </font>
    <font>
      <sz val="14"/>
      <name val="Calibri"/>
      <family val="2"/>
    </font>
    <font>
      <b/>
      <sz val="14"/>
      <color indexed="8"/>
      <name val="Calibri"/>
      <family val="2"/>
    </font>
    <font>
      <b/>
      <vertAlign val="subscript"/>
      <sz val="14"/>
      <color indexed="8"/>
      <name val="Calibri"/>
      <family val="2"/>
    </font>
    <font>
      <b/>
      <sz val="12"/>
      <color indexed="8"/>
      <name val="Calibri"/>
      <family val="2"/>
    </font>
    <font>
      <b/>
      <sz val="10"/>
      <name val="Arial"/>
      <family val="2"/>
    </font>
    <font>
      <sz val="10"/>
      <name val="Calibri"/>
    </font>
    <font>
      <sz val="11"/>
      <color theme="1"/>
      <name val="Calibri"/>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scheme val="minor"/>
    </font>
    <font>
      <sz val="11"/>
      <color rgb="FFFF0000"/>
      <name val="Calibri"/>
      <family val="2"/>
      <scheme val="minor"/>
    </font>
    <font>
      <sz val="11"/>
      <color theme="1"/>
      <name val="Calibri"/>
      <family val="2"/>
      <scheme val="minor"/>
    </font>
    <font>
      <sz val="18"/>
      <color indexed="8"/>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88">
    <xf numFmtId="0" fontId="0" fillId="0" borderId="0"/>
    <xf numFmtId="0" fontId="12" fillId="2" borderId="0" applyNumberFormat="0" applyBorder="0" applyAlignment="0" applyProtection="0"/>
    <xf numFmtId="0" fontId="36" fillId="25" borderId="0" applyNumberFormat="0" applyBorder="0" applyAlignment="0" applyProtection="0"/>
    <xf numFmtId="0" fontId="12" fillId="3" borderId="0" applyNumberFormat="0" applyBorder="0" applyAlignment="0" applyProtection="0"/>
    <xf numFmtId="0" fontId="36" fillId="26" borderId="0" applyNumberFormat="0" applyBorder="0" applyAlignment="0" applyProtection="0"/>
    <xf numFmtId="0" fontId="12" fillId="5" borderId="0" applyNumberFormat="0" applyBorder="0" applyAlignment="0" applyProtection="0"/>
    <xf numFmtId="0" fontId="36" fillId="27" borderId="0" applyNumberFormat="0" applyBorder="0" applyAlignment="0" applyProtection="0"/>
    <xf numFmtId="0" fontId="12" fillId="7" borderId="0" applyNumberFormat="0" applyBorder="0" applyAlignment="0" applyProtection="0"/>
    <xf numFmtId="0" fontId="36" fillId="28" borderId="0" applyNumberFormat="0" applyBorder="0" applyAlignment="0" applyProtection="0"/>
    <xf numFmtId="0" fontId="12" fillId="8" borderId="0" applyNumberFormat="0" applyBorder="0" applyAlignment="0" applyProtection="0"/>
    <xf numFmtId="0" fontId="36" fillId="29" borderId="0" applyNumberFormat="0" applyBorder="0" applyAlignment="0" applyProtection="0"/>
    <xf numFmtId="0" fontId="12" fillId="4" borderId="0" applyNumberFormat="0" applyBorder="0" applyAlignment="0" applyProtection="0"/>
    <xf numFmtId="0" fontId="36" fillId="30" borderId="0" applyNumberFormat="0" applyBorder="0" applyAlignment="0" applyProtection="0"/>
    <xf numFmtId="0" fontId="12" fillId="9" borderId="0" applyNumberFormat="0" applyBorder="0" applyAlignment="0" applyProtection="0"/>
    <xf numFmtId="0" fontId="36" fillId="31" borderId="0" applyNumberFormat="0" applyBorder="0" applyAlignment="0" applyProtection="0"/>
    <xf numFmtId="0" fontId="12" fillId="11" borderId="0" applyNumberFormat="0" applyBorder="0" applyAlignment="0" applyProtection="0"/>
    <xf numFmtId="0" fontId="36" fillId="32" borderId="0" applyNumberFormat="0" applyBorder="0" applyAlignment="0" applyProtection="0"/>
    <xf numFmtId="0" fontId="12" fillId="12" borderId="0" applyNumberFormat="0" applyBorder="0" applyAlignment="0" applyProtection="0"/>
    <xf numFmtId="0" fontId="36" fillId="33" borderId="0" applyNumberFormat="0" applyBorder="0" applyAlignment="0" applyProtection="0"/>
    <xf numFmtId="0" fontId="12" fillId="7" borderId="0" applyNumberFormat="0" applyBorder="0" applyAlignment="0" applyProtection="0"/>
    <xf numFmtId="0" fontId="36" fillId="34" borderId="0" applyNumberFormat="0" applyBorder="0" applyAlignment="0" applyProtection="0"/>
    <xf numFmtId="0" fontId="12" fillId="9" borderId="0" applyNumberFormat="0" applyBorder="0" applyAlignment="0" applyProtection="0"/>
    <xf numFmtId="0" fontId="36" fillId="35" borderId="0" applyNumberFormat="0" applyBorder="0" applyAlignment="0" applyProtection="0"/>
    <xf numFmtId="0" fontId="12" fillId="14" borderId="0" applyNumberFormat="0" applyBorder="0" applyAlignment="0" applyProtection="0"/>
    <xf numFmtId="0" fontId="36" fillId="36" borderId="0" applyNumberFormat="0" applyBorder="0" applyAlignment="0" applyProtection="0"/>
    <xf numFmtId="0" fontId="13" fillId="15" borderId="0" applyNumberFormat="0" applyBorder="0" applyAlignment="0" applyProtection="0"/>
    <xf numFmtId="0" fontId="37" fillId="37" borderId="0" applyNumberFormat="0" applyBorder="0" applyAlignment="0" applyProtection="0"/>
    <xf numFmtId="0" fontId="13" fillId="11" borderId="0" applyNumberFormat="0" applyBorder="0" applyAlignment="0" applyProtection="0"/>
    <xf numFmtId="0" fontId="37" fillId="38" borderId="0" applyNumberFormat="0" applyBorder="0" applyAlignment="0" applyProtection="0"/>
    <xf numFmtId="0" fontId="13" fillId="12" borderId="0" applyNumberFormat="0" applyBorder="0" applyAlignment="0" applyProtection="0"/>
    <xf numFmtId="0" fontId="37" fillId="39" borderId="0" applyNumberFormat="0" applyBorder="0" applyAlignment="0" applyProtection="0"/>
    <xf numFmtId="0" fontId="13" fillId="17" borderId="0" applyNumberFormat="0" applyBorder="0" applyAlignment="0" applyProtection="0"/>
    <xf numFmtId="0" fontId="37" fillId="40" borderId="0" applyNumberFormat="0" applyBorder="0" applyAlignment="0" applyProtection="0"/>
    <xf numFmtId="0" fontId="13" fillId="16" borderId="0" applyNumberFormat="0" applyBorder="0" applyAlignment="0" applyProtection="0"/>
    <xf numFmtId="0" fontId="37" fillId="41" borderId="0" applyNumberFormat="0" applyBorder="0" applyAlignment="0" applyProtection="0"/>
    <xf numFmtId="0" fontId="13" fillId="18" borderId="0" applyNumberFormat="0" applyBorder="0" applyAlignment="0" applyProtection="0"/>
    <xf numFmtId="0" fontId="37" fillId="42" borderId="0" applyNumberFormat="0" applyBorder="0" applyAlignment="0" applyProtection="0"/>
    <xf numFmtId="0" fontId="13" fillId="19" borderId="0" applyNumberFormat="0" applyBorder="0" applyAlignment="0" applyProtection="0"/>
    <xf numFmtId="0" fontId="37" fillId="43" borderId="0" applyNumberFormat="0" applyBorder="0" applyAlignment="0" applyProtection="0"/>
    <xf numFmtId="0" fontId="13" fillId="20" borderId="0" applyNumberFormat="0" applyBorder="0" applyAlignment="0" applyProtection="0"/>
    <xf numFmtId="0" fontId="37" fillId="44" borderId="0" applyNumberFormat="0" applyBorder="0" applyAlignment="0" applyProtection="0"/>
    <xf numFmtId="0" fontId="13" fillId="21" borderId="0" applyNumberFormat="0" applyBorder="0" applyAlignment="0" applyProtection="0"/>
    <xf numFmtId="0" fontId="37" fillId="45" borderId="0" applyNumberFormat="0" applyBorder="0" applyAlignment="0" applyProtection="0"/>
    <xf numFmtId="0" fontId="13" fillId="17" borderId="0" applyNumberFormat="0" applyBorder="0" applyAlignment="0" applyProtection="0"/>
    <xf numFmtId="0" fontId="37" fillId="46" borderId="0" applyNumberFormat="0" applyBorder="0" applyAlignment="0" applyProtection="0"/>
    <xf numFmtId="0" fontId="13" fillId="16" borderId="0" applyNumberFormat="0" applyBorder="0" applyAlignment="0" applyProtection="0"/>
    <xf numFmtId="0" fontId="37" fillId="47" borderId="0" applyNumberFormat="0" applyBorder="0" applyAlignment="0" applyProtection="0"/>
    <xf numFmtId="0" fontId="13" fillId="22" borderId="0" applyNumberFormat="0" applyBorder="0" applyAlignment="0" applyProtection="0"/>
    <xf numFmtId="0" fontId="37" fillId="48" borderId="0" applyNumberFormat="0" applyBorder="0" applyAlignment="0" applyProtection="0"/>
    <xf numFmtId="0" fontId="14" fillId="3" borderId="0" applyNumberFormat="0" applyBorder="0" applyAlignment="0" applyProtection="0"/>
    <xf numFmtId="0" fontId="38" fillId="49" borderId="0" applyNumberFormat="0" applyBorder="0" applyAlignment="0" applyProtection="0"/>
    <xf numFmtId="0" fontId="15" fillId="10" borderId="1" applyNumberFormat="0" applyAlignment="0" applyProtection="0"/>
    <xf numFmtId="0" fontId="39" fillId="50" borderId="24" applyNumberFormat="0" applyAlignment="0" applyProtection="0"/>
    <xf numFmtId="0" fontId="16" fillId="23" borderId="2" applyNumberFormat="0" applyAlignment="0" applyProtection="0"/>
    <xf numFmtId="0" fontId="40" fillId="51" borderId="25" applyNumberFormat="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5" borderId="0" applyNumberFormat="0" applyBorder="0" applyAlignment="0" applyProtection="0"/>
    <xf numFmtId="0" fontId="42" fillId="52" borderId="0" applyNumberFormat="0" applyBorder="0" applyAlignment="0" applyProtection="0"/>
    <xf numFmtId="0" fontId="19" fillId="0" borderId="3" applyNumberFormat="0" applyFill="0" applyAlignment="0" applyProtection="0"/>
    <xf numFmtId="0" fontId="43" fillId="0" borderId="26" applyNumberFormat="0" applyFill="0" applyAlignment="0" applyProtection="0"/>
    <xf numFmtId="0" fontId="20" fillId="0" borderId="4" applyNumberFormat="0" applyFill="0" applyAlignment="0" applyProtection="0"/>
    <xf numFmtId="0" fontId="44" fillId="0" borderId="27" applyNumberFormat="0" applyFill="0" applyAlignment="0" applyProtection="0"/>
    <xf numFmtId="0" fontId="21" fillId="0" borderId="5" applyNumberFormat="0" applyFill="0" applyAlignment="0" applyProtection="0"/>
    <xf numFmtId="0" fontId="45" fillId="0" borderId="28" applyNumberFormat="0" applyFill="0" applyAlignment="0" applyProtection="0"/>
    <xf numFmtId="0" fontId="21"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alignment vertical="top"/>
      <protection locked="0"/>
    </xf>
    <xf numFmtId="0" fontId="22" fillId="4" borderId="1" applyNumberFormat="0" applyAlignment="0" applyProtection="0"/>
    <xf numFmtId="0" fontId="46" fillId="53" borderId="24" applyNumberFormat="0" applyAlignment="0" applyProtection="0"/>
    <xf numFmtId="0" fontId="23" fillId="0" borderId="6" applyNumberFormat="0" applyFill="0" applyAlignment="0" applyProtection="0"/>
    <xf numFmtId="0" fontId="47" fillId="0" borderId="29" applyNumberFormat="0" applyFill="0" applyAlignment="0" applyProtection="0"/>
    <xf numFmtId="0" fontId="24" fillId="13" borderId="0" applyNumberFormat="0" applyBorder="0" applyAlignment="0" applyProtection="0"/>
    <xf numFmtId="0" fontId="48" fillId="54" borderId="0" applyNumberFormat="0" applyBorder="0" applyAlignment="0" applyProtection="0"/>
    <xf numFmtId="0" fontId="1" fillId="0" borderId="0"/>
    <xf numFmtId="0" fontId="36" fillId="0" borderId="0"/>
    <xf numFmtId="0" fontId="4" fillId="0" borderId="0"/>
    <xf numFmtId="0" fontId="4" fillId="6" borderId="7" applyNumberFormat="0" applyFont="0" applyAlignment="0" applyProtection="0"/>
    <xf numFmtId="0" fontId="36" fillId="55" borderId="30" applyNumberFormat="0" applyFont="0" applyAlignment="0" applyProtection="0"/>
    <xf numFmtId="0" fontId="25" fillId="10" borderId="8" applyNumberFormat="0" applyAlignment="0" applyProtection="0"/>
    <xf numFmtId="0" fontId="49" fillId="50" borderId="31" applyNumberFormat="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7" fillId="0" borderId="9" applyNumberFormat="0" applyFill="0" applyAlignment="0" applyProtection="0"/>
    <xf numFmtId="0" fontId="51" fillId="0" borderId="32" applyNumberFormat="0" applyFill="0" applyAlignment="0" applyProtection="0"/>
    <xf numFmtId="0" fontId="28" fillId="0" borderId="0" applyNumberFormat="0" applyFill="0" applyBorder="0" applyAlignment="0" applyProtection="0"/>
    <xf numFmtId="0" fontId="52" fillId="0" borderId="0" applyNumberFormat="0" applyFill="0" applyBorder="0" applyAlignment="0" applyProtection="0"/>
    <xf numFmtId="0" fontId="53" fillId="0" borderId="0"/>
  </cellStyleXfs>
  <cellXfs count="93">
    <xf numFmtId="0" fontId="0" fillId="0" borderId="0" xfId="0"/>
    <xf numFmtId="0" fontId="0" fillId="0" borderId="0" xfId="0" applyProtection="1">
      <protection locked="0"/>
    </xf>
    <xf numFmtId="2" fontId="0" fillId="0" borderId="0" xfId="0" applyNumberFormat="1" applyAlignment="1">
      <alignment horizontal="center"/>
    </xf>
    <xf numFmtId="2" fontId="0" fillId="0" borderId="0" xfId="0" applyNumberFormat="1" applyAlignment="1" applyProtection="1">
      <alignment horizontal="center" wrapText="1"/>
      <protection locked="0"/>
    </xf>
    <xf numFmtId="0" fontId="2" fillId="0" borderId="0" xfId="0" applyFont="1" applyAlignment="1">
      <alignment horizontal="left"/>
    </xf>
    <xf numFmtId="0" fontId="0" fillId="0" borderId="0" xfId="0" applyBorder="1"/>
    <xf numFmtId="0" fontId="1" fillId="0" borderId="0" xfId="0" applyNumberFormat="1" applyFont="1" applyAlignment="1">
      <alignment horizontal="left" wrapText="1"/>
    </xf>
    <xf numFmtId="0" fontId="0" fillId="0" borderId="0" xfId="0" applyAlignment="1"/>
    <xf numFmtId="0" fontId="3" fillId="0" borderId="0" xfId="0" applyFont="1" applyAlignment="1">
      <alignment horizontal="left"/>
    </xf>
    <xf numFmtId="0" fontId="7" fillId="0" borderId="0" xfId="0" applyFont="1"/>
    <xf numFmtId="0" fontId="7" fillId="0" borderId="0" xfId="0" applyFont="1" applyAlignment="1"/>
    <xf numFmtId="0" fontId="7" fillId="0" borderId="0" xfId="0" applyFont="1" applyFill="1" applyBorder="1"/>
    <xf numFmtId="0" fontId="9" fillId="0" borderId="0" xfId="0" applyFont="1" applyFill="1" applyBorder="1" applyAlignment="1">
      <alignment wrapText="1"/>
    </xf>
    <xf numFmtId="0" fontId="7" fillId="0" borderId="0" xfId="0" applyFont="1" applyBorder="1"/>
    <xf numFmtId="0" fontId="7" fillId="0" borderId="0" xfId="0" applyFont="1" applyBorder="1" applyAlignment="1">
      <alignment wrapText="1"/>
    </xf>
    <xf numFmtId="0" fontId="7" fillId="0" borderId="0" xfId="0" applyNumberFormat="1" applyFont="1" applyBorder="1" applyAlignment="1">
      <alignment wrapText="1"/>
    </xf>
    <xf numFmtId="0" fontId="0" fillId="0" borderId="0" xfId="0" applyAlignment="1" applyProtection="1">
      <alignment wrapText="1"/>
      <protection locked="0"/>
    </xf>
    <xf numFmtId="2" fontId="30" fillId="0" borderId="0" xfId="0" applyNumberFormat="1" applyFont="1"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2" fontId="0" fillId="0" borderId="13" xfId="0" applyNumberFormat="1" applyBorder="1"/>
    <xf numFmtId="0" fontId="11" fillId="0" borderId="0" xfId="0" applyFont="1" applyAlignment="1">
      <alignment horizontal="right" wrapText="1"/>
    </xf>
    <xf numFmtId="0" fontId="0" fillId="0" borderId="0" xfId="0" applyAlignment="1">
      <alignment horizontal="right"/>
    </xf>
    <xf numFmtId="1" fontId="30" fillId="0" borderId="0" xfId="0" applyNumberFormat="1" applyFont="1" applyAlignment="1">
      <alignment horizontal="right"/>
    </xf>
    <xf numFmtId="1" fontId="0" fillId="0" borderId="0" xfId="0" applyNumberFormat="1" applyAlignment="1">
      <alignment horizontal="right"/>
    </xf>
    <xf numFmtId="1" fontId="30" fillId="0" borderId="0" xfId="0" applyNumberFormat="1" applyFont="1" applyAlignment="1">
      <alignment horizontal="right" wrapText="1"/>
    </xf>
    <xf numFmtId="2" fontId="30" fillId="0" borderId="0" xfId="0" applyNumberFormat="1" applyFont="1" applyAlignment="1">
      <alignment horizontal="left" wrapText="1"/>
    </xf>
    <xf numFmtId="0" fontId="0" fillId="0" borderId="0" xfId="0" applyAlignment="1">
      <alignment horizontal="left"/>
    </xf>
    <xf numFmtId="1" fontId="0" fillId="0" borderId="0" xfId="0" applyNumberFormat="1" applyAlignment="1">
      <alignment horizontal="right" wrapText="1"/>
    </xf>
    <xf numFmtId="2" fontId="0" fillId="0" borderId="0" xfId="0" applyNumberFormat="1" applyBorder="1"/>
    <xf numFmtId="2" fontId="0" fillId="0" borderId="14" xfId="0" applyNumberFormat="1" applyBorder="1"/>
    <xf numFmtId="2" fontId="0" fillId="0" borderId="13" xfId="0" applyNumberFormat="1" applyBorder="1" applyAlignment="1">
      <alignment horizontal="right"/>
    </xf>
    <xf numFmtId="0" fontId="0" fillId="0" borderId="10" xfId="0" applyBorder="1" applyAlignment="1" applyProtection="1">
      <protection locked="0"/>
    </xf>
    <xf numFmtId="2" fontId="0" fillId="0" borderId="10" xfId="0" applyNumberFormat="1" applyBorder="1" applyAlignment="1" applyProtection="1">
      <alignment horizontal="left"/>
      <protection locked="0"/>
    </xf>
    <xf numFmtId="2" fontId="0" fillId="0" borderId="10" xfId="0" applyNumberFormat="1" applyBorder="1"/>
    <xf numFmtId="2" fontId="0" fillId="0" borderId="11" xfId="0" applyNumberFormat="1" applyBorder="1"/>
    <xf numFmtId="2" fontId="0" fillId="0" borderId="12" xfId="0" applyNumberFormat="1" applyBorder="1"/>
    <xf numFmtId="2" fontId="0" fillId="0" borderId="10" xfId="0" applyNumberFormat="1" applyBorder="1" applyAlignment="1">
      <alignment horizontal="right"/>
    </xf>
    <xf numFmtId="0" fontId="35" fillId="0" borderId="0" xfId="0" applyFont="1" applyAlignment="1"/>
    <xf numFmtId="0" fontId="35" fillId="0" borderId="0" xfId="0" applyFont="1" applyAlignment="1">
      <alignment horizontal="left"/>
    </xf>
    <xf numFmtId="1" fontId="35" fillId="0" borderId="0" xfId="0" applyNumberFormat="1" applyFont="1" applyAlignment="1">
      <alignment horizontal="right" wrapText="1"/>
    </xf>
    <xf numFmtId="0" fontId="35" fillId="0" borderId="0" xfId="0" applyFont="1"/>
    <xf numFmtId="1" fontId="35" fillId="0" borderId="0" xfId="0" applyNumberFormat="1" applyFont="1" applyAlignment="1">
      <alignment horizontal="right"/>
    </xf>
    <xf numFmtId="15" fontId="7" fillId="0" borderId="0" xfId="0" applyNumberFormat="1" applyFont="1"/>
    <xf numFmtId="2" fontId="0" fillId="0" borderId="0" xfId="0" applyNumberFormat="1" applyFill="1" applyAlignment="1" applyProtection="1">
      <alignment horizontal="center" wrapText="1"/>
      <protection locked="0"/>
    </xf>
    <xf numFmtId="2" fontId="0" fillId="24" borderId="0" xfId="0" applyNumberFormat="1" applyFill="1" applyAlignment="1" applyProtection="1">
      <alignment horizontal="center" wrapText="1"/>
      <protection locked="0"/>
    </xf>
    <xf numFmtId="164" fontId="7" fillId="0" borderId="0" xfId="0" applyNumberFormat="1" applyFont="1" applyAlignment="1">
      <alignment horizontal="left"/>
    </xf>
    <xf numFmtId="0" fontId="5" fillId="0" borderId="0" xfId="67" applyAlignment="1" applyProtection="1">
      <alignment wrapText="1"/>
    </xf>
    <xf numFmtId="0" fontId="8" fillId="0" borderId="18" xfId="0" applyFont="1" applyFill="1" applyBorder="1"/>
    <xf numFmtId="0" fontId="7" fillId="0" borderId="19" xfId="0" applyFont="1" applyFill="1" applyBorder="1"/>
    <xf numFmtId="0" fontId="9" fillId="0" borderId="21" xfId="0" applyFont="1" applyFill="1" applyBorder="1" applyAlignment="1">
      <alignment wrapText="1"/>
    </xf>
    <xf numFmtId="0" fontId="10" fillId="0" borderId="18" xfId="0" applyFont="1" applyFill="1" applyBorder="1" applyAlignment="1">
      <alignment wrapText="1"/>
    </xf>
    <xf numFmtId="0" fontId="7" fillId="0" borderId="19" xfId="0" applyFont="1" applyBorder="1"/>
    <xf numFmtId="0" fontId="7" fillId="0" borderId="20" xfId="0" applyFont="1" applyBorder="1"/>
    <xf numFmtId="0" fontId="7" fillId="0" borderId="21" xfId="0" applyFont="1" applyBorder="1" applyAlignment="1">
      <alignment wrapText="1"/>
    </xf>
    <xf numFmtId="165" fontId="7" fillId="0" borderId="20" xfId="0" applyNumberFormat="1" applyFont="1" applyBorder="1"/>
    <xf numFmtId="0" fontId="7" fillId="0" borderId="21" xfId="0" applyNumberFormat="1" applyFont="1" applyBorder="1" applyAlignment="1">
      <alignment wrapText="1"/>
    </xf>
    <xf numFmtId="165" fontId="7" fillId="0" borderId="20" xfId="0" applyNumberFormat="1" applyFont="1" applyBorder="1" applyAlignment="1">
      <alignment wrapText="1"/>
    </xf>
    <xf numFmtId="165" fontId="7" fillId="0" borderId="22" xfId="0" applyNumberFormat="1" applyFont="1" applyBorder="1" applyAlignment="1">
      <alignment wrapText="1"/>
    </xf>
    <xf numFmtId="165" fontId="7" fillId="0" borderId="23" xfId="0" applyNumberFormat="1" applyFont="1" applyBorder="1" applyAlignment="1">
      <alignment horizontal="left" wrapText="1"/>
    </xf>
    <xf numFmtId="165" fontId="7" fillId="0" borderId="0" xfId="0" applyNumberFormat="1" applyFont="1" applyBorder="1" applyAlignment="1">
      <alignment horizontal="left" wrapText="1"/>
    </xf>
    <xf numFmtId="0" fontId="3" fillId="0" borderId="0" xfId="0" applyFont="1"/>
    <xf numFmtId="0" fontId="1" fillId="0" borderId="0" xfId="0" applyFont="1"/>
    <xf numFmtId="0" fontId="34" fillId="0" borderId="0" xfId="0" applyFont="1" applyAlignment="1"/>
    <xf numFmtId="0" fontId="0" fillId="0" borderId="0" xfId="0" applyAlignment="1">
      <alignment horizontal="center"/>
    </xf>
    <xf numFmtId="0" fontId="0" fillId="0" borderId="0" xfId="0" applyAlignment="1"/>
    <xf numFmtId="0" fontId="34" fillId="0" borderId="0" xfId="0" applyFont="1" applyAlignment="1"/>
    <xf numFmtId="0" fontId="0" fillId="0" borderId="0" xfId="0" applyAlignment="1">
      <alignment wrapText="1"/>
    </xf>
    <xf numFmtId="0" fontId="54" fillId="0" borderId="0" xfId="0" applyFont="1" applyAlignment="1">
      <alignment horizontal="center" wrapText="1"/>
    </xf>
    <xf numFmtId="0" fontId="11" fillId="0" borderId="0" xfId="0" applyFont="1" applyAlignment="1">
      <alignment horizontal="center" wrapText="1"/>
    </xf>
    <xf numFmtId="0" fontId="9" fillId="0" borderId="23" xfId="0" applyFont="1" applyFill="1" applyBorder="1" applyAlignment="1">
      <alignment wrapText="1"/>
    </xf>
    <xf numFmtId="0" fontId="9" fillId="0" borderId="20" xfId="0" applyFont="1" applyFill="1" applyBorder="1" applyAlignment="1">
      <alignment horizontal="right" wrapText="1"/>
    </xf>
    <xf numFmtId="0" fontId="9" fillId="0" borderId="22" xfId="0" applyFont="1" applyFill="1" applyBorder="1" applyAlignment="1">
      <alignment horizontal="right" wrapText="1"/>
    </xf>
    <xf numFmtId="0" fontId="9" fillId="0" borderId="33" xfId="0" applyFont="1" applyFill="1" applyBorder="1" applyAlignment="1">
      <alignment wrapText="1"/>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wrapText="1"/>
    </xf>
    <xf numFmtId="0" fontId="9" fillId="0" borderId="37" xfId="0" applyFont="1" applyFill="1" applyBorder="1" applyAlignment="1">
      <alignment horizontal="right" wrapText="1"/>
    </xf>
    <xf numFmtId="0" fontId="9" fillId="0" borderId="38" xfId="0" applyFont="1" applyFill="1" applyBorder="1" applyAlignment="1">
      <alignment wrapText="1"/>
    </xf>
    <xf numFmtId="0" fontId="0" fillId="0" borderId="36" xfId="0" applyBorder="1"/>
    <xf numFmtId="0" fontId="0" fillId="0" borderId="0" xfId="0" applyAlignment="1">
      <alignment horizontal="center"/>
    </xf>
    <xf numFmtId="0" fontId="29" fillId="0" borderId="0" xfId="0" applyFont="1" applyAlignment="1">
      <alignment horizontal="center"/>
    </xf>
    <xf numFmtId="0" fontId="0" fillId="0" borderId="0" xfId="0" applyAlignment="1"/>
    <xf numFmtId="0" fontId="31" fillId="0" borderId="0" xfId="0" applyFont="1" applyAlignment="1">
      <alignment horizontal="center" wrapText="1"/>
    </xf>
    <xf numFmtId="0" fontId="34" fillId="0" borderId="0" xfId="0" applyFont="1" applyAlignment="1"/>
    <xf numFmtId="0" fontId="0" fillId="0" borderId="0" xfId="0" applyAlignment="1">
      <alignment wrapText="1"/>
    </xf>
    <xf numFmtId="0" fontId="0" fillId="0" borderId="0" xfId="0" applyAlignment="1">
      <alignment horizontal="center" wrapText="1"/>
    </xf>
  </cellXfs>
  <cellStyles count="88">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1 2" xfId="26"/>
    <cellStyle name="60% - Accent2" xfId="27"/>
    <cellStyle name="60% - Accent2 2" xfId="28"/>
    <cellStyle name="60% - Accent3" xfId="29"/>
    <cellStyle name="60% - Accent3 2" xfId="30"/>
    <cellStyle name="60% - Accent4" xfId="31"/>
    <cellStyle name="60% - Accent4 2" xfId="32"/>
    <cellStyle name="60% - Accent5" xfId="33"/>
    <cellStyle name="60% - Accent5 2" xfId="34"/>
    <cellStyle name="60% - Accent6" xfId="35"/>
    <cellStyle name="60% - Accent6 2" xfId="36"/>
    <cellStyle name="Accent1" xfId="37"/>
    <cellStyle name="Accent1 2" xfId="38"/>
    <cellStyle name="Accent2" xfId="39"/>
    <cellStyle name="Accent2 2" xfId="40"/>
    <cellStyle name="Accent3" xfId="41"/>
    <cellStyle name="Accent3 2" xfId="42"/>
    <cellStyle name="Accent4" xfId="43"/>
    <cellStyle name="Accent4 2" xfId="44"/>
    <cellStyle name="Accent5" xfId="45"/>
    <cellStyle name="Accent5 2" xfId="46"/>
    <cellStyle name="Accent6" xfId="47"/>
    <cellStyle name="Accent6 2" xfId="48"/>
    <cellStyle name="Bad" xfId="49"/>
    <cellStyle name="Bad 2" xfId="50"/>
    <cellStyle name="Calculation" xfId="51"/>
    <cellStyle name="Calculation 2" xfId="52"/>
    <cellStyle name="Check Cell" xfId="53"/>
    <cellStyle name="Check Cell 2" xfId="54"/>
    <cellStyle name="Explanatory Text" xfId="55"/>
    <cellStyle name="Explanatory Text 2" xfId="56"/>
    <cellStyle name="Good" xfId="57"/>
    <cellStyle name="Good 2" xfId="58"/>
    <cellStyle name="Heading 1" xfId="59"/>
    <cellStyle name="Heading 1 2" xfId="60"/>
    <cellStyle name="Heading 2" xfId="61"/>
    <cellStyle name="Heading 2 2" xfId="62"/>
    <cellStyle name="Heading 3" xfId="63"/>
    <cellStyle name="Heading 3 2" xfId="64"/>
    <cellStyle name="Heading 4" xfId="65"/>
    <cellStyle name="Heading 4 2" xfId="66"/>
    <cellStyle name="Hyperlink" xfId="67" builtinId="8"/>
    <cellStyle name="Input" xfId="68"/>
    <cellStyle name="Input 2" xfId="69"/>
    <cellStyle name="Linked Cell" xfId="70"/>
    <cellStyle name="Linked Cell 2" xfId="71"/>
    <cellStyle name="Neutral" xfId="72"/>
    <cellStyle name="Neutral 2" xfId="73"/>
    <cellStyle name="Normal" xfId="0" builtinId="0"/>
    <cellStyle name="Normal 2" xfId="74"/>
    <cellStyle name="Normal 3" xfId="75"/>
    <cellStyle name="Normal 4" xfId="76"/>
    <cellStyle name="Normal 5" xfId="87"/>
    <cellStyle name="Note" xfId="77"/>
    <cellStyle name="Note 2" xfId="78"/>
    <cellStyle name="Output" xfId="79"/>
    <cellStyle name="Output 2" xfId="80"/>
    <cellStyle name="Title" xfId="81"/>
    <cellStyle name="Title 2" xfId="82"/>
    <cellStyle name="Total" xfId="83"/>
    <cellStyle name="Total 2" xfId="84"/>
    <cellStyle name="Warning Text" xfId="85"/>
    <cellStyle name="Warning Text 2" xfId="86"/>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Calibri"/>
                <a:ea typeface="Calibri"/>
                <a:cs typeface="Calibri"/>
              </a:defRPr>
            </a:pPr>
            <a:r>
              <a:rPr lang="en-US" sz="2600" b="1" i="0" u="none" strike="noStrike" baseline="0">
                <a:solidFill>
                  <a:srgbClr val="000000"/>
                </a:solidFill>
                <a:latin typeface="Calibri"/>
              </a:rPr>
              <a:t>Global Greenhouse Gas Emissions</a:t>
            </a:r>
          </a:p>
        </c:rich>
      </c:tx>
      <c:layout/>
      <c:overlay val="1"/>
      <c:spPr>
        <a:noFill/>
        <a:ln w="25400">
          <a:noFill/>
        </a:ln>
      </c:spPr>
    </c:title>
    <c:autoTitleDeleted val="0"/>
    <c:plotArea>
      <c:layout>
        <c:manualLayout>
          <c:layoutTarget val="inner"/>
          <c:xMode val="edge"/>
          <c:yMode val="edge"/>
          <c:x val="0.15607975107420702"/>
          <c:y val="0.20044058252829206"/>
          <c:w val="0.61000658286627596"/>
          <c:h val="0.70484600449509316"/>
        </c:manualLayout>
      </c:layout>
      <c:scatterChart>
        <c:scatterStyle val="lineMarker"/>
        <c:varyColors val="0"/>
        <c:ser>
          <c:idx val="0"/>
          <c:order val="0"/>
          <c:tx>
            <c:v>BAU</c:v>
          </c:tx>
          <c:spPr>
            <a:ln w="50800">
              <a:solidFill>
                <a:srgbClr val="333333"/>
              </a:solidFill>
              <a:prstDash val="solid"/>
            </a:ln>
          </c:spPr>
          <c:marker>
            <c:symbol val="none"/>
          </c:marker>
          <c:xVal>
            <c:numRef>
              <c:f>BAU!$A$110:$A$210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BAU!$C$110:$C$210</c:f>
              <c:numCache>
                <c:formatCode>0.00</c:formatCode>
                <c:ptCount val="101"/>
                <c:pt idx="0">
                  <c:v>41.12321</c:v>
                </c:pt>
                <c:pt idx="1">
                  <c:v>41.368789999999997</c:v>
                </c:pt>
                <c:pt idx="2">
                  <c:v>42.716209999999997</c:v>
                </c:pt>
                <c:pt idx="3">
                  <c:v>44.235039999999998</c:v>
                </c:pt>
                <c:pt idx="4">
                  <c:v>46.201709999999999</c:v>
                </c:pt>
                <c:pt idx="5">
                  <c:v>47.111040000000003</c:v>
                </c:pt>
                <c:pt idx="6">
                  <c:v>47.977339999999998</c:v>
                </c:pt>
                <c:pt idx="7">
                  <c:v>49.20158</c:v>
                </c:pt>
                <c:pt idx="8">
                  <c:v>49.485570000000003</c:v>
                </c:pt>
                <c:pt idx="9">
                  <c:v>49.46152</c:v>
                </c:pt>
                <c:pt idx="10">
                  <c:v>50.035820000000001</c:v>
                </c:pt>
                <c:pt idx="11">
                  <c:v>51.207590000000003</c:v>
                </c:pt>
                <c:pt idx="12">
                  <c:v>52.37932</c:v>
                </c:pt>
                <c:pt idx="13">
                  <c:v>53.551090000000002</c:v>
                </c:pt>
                <c:pt idx="14">
                  <c:v>54.722859999999997</c:v>
                </c:pt>
                <c:pt idx="15">
                  <c:v>55.894620000000003</c:v>
                </c:pt>
                <c:pt idx="16">
                  <c:v>57.064239999999998</c:v>
                </c:pt>
                <c:pt idx="17">
                  <c:v>58.233930000000001</c:v>
                </c:pt>
                <c:pt idx="18">
                  <c:v>59.40352</c:v>
                </c:pt>
                <c:pt idx="19">
                  <c:v>60.573219999999999</c:v>
                </c:pt>
                <c:pt idx="20">
                  <c:v>61.742890000000003</c:v>
                </c:pt>
                <c:pt idx="21">
                  <c:v>63.31456</c:v>
                </c:pt>
                <c:pt idx="22">
                  <c:v>64.886399999999995</c:v>
                </c:pt>
                <c:pt idx="23">
                  <c:v>66.458079999999995</c:v>
                </c:pt>
                <c:pt idx="24">
                  <c:v>68.029929999999993</c:v>
                </c:pt>
                <c:pt idx="25">
                  <c:v>69.601600000000005</c:v>
                </c:pt>
                <c:pt idx="26">
                  <c:v>71.173599999999993</c:v>
                </c:pt>
                <c:pt idx="27">
                  <c:v>72.745490000000004</c:v>
                </c:pt>
                <c:pt idx="28">
                  <c:v>74.317520000000002</c:v>
                </c:pt>
                <c:pt idx="29">
                  <c:v>75.889409999999998</c:v>
                </c:pt>
                <c:pt idx="30">
                  <c:v>77.461410000000001</c:v>
                </c:pt>
                <c:pt idx="31">
                  <c:v>79.306150000000002</c:v>
                </c:pt>
                <c:pt idx="32">
                  <c:v>81.150880000000001</c:v>
                </c:pt>
                <c:pt idx="33">
                  <c:v>82.995639999999995</c:v>
                </c:pt>
                <c:pt idx="34">
                  <c:v>84.840369999999993</c:v>
                </c:pt>
                <c:pt idx="35">
                  <c:v>86.685109999999995</c:v>
                </c:pt>
                <c:pt idx="36">
                  <c:v>88.531530000000004</c:v>
                </c:pt>
                <c:pt idx="37">
                  <c:v>90.37791</c:v>
                </c:pt>
                <c:pt idx="38">
                  <c:v>92.224379999999996</c:v>
                </c:pt>
                <c:pt idx="39">
                  <c:v>94.070760000000007</c:v>
                </c:pt>
                <c:pt idx="40">
                  <c:v>95.917100000000005</c:v>
                </c:pt>
                <c:pt idx="41">
                  <c:v>97.853219999999993</c:v>
                </c:pt>
                <c:pt idx="42">
                  <c:v>99.789270000000002</c:v>
                </c:pt>
                <c:pt idx="43">
                  <c:v>101.72539999999999</c:v>
                </c:pt>
                <c:pt idx="44">
                  <c:v>103.6614</c:v>
                </c:pt>
                <c:pt idx="45">
                  <c:v>105.5975</c:v>
                </c:pt>
                <c:pt idx="46">
                  <c:v>107.5347</c:v>
                </c:pt>
                <c:pt idx="47">
                  <c:v>109.47199999999999</c:v>
                </c:pt>
                <c:pt idx="48">
                  <c:v>111.4093</c:v>
                </c:pt>
                <c:pt idx="49">
                  <c:v>113.3466</c:v>
                </c:pt>
                <c:pt idx="50">
                  <c:v>115.2838</c:v>
                </c:pt>
                <c:pt idx="51">
                  <c:v>116.1743</c:v>
                </c:pt>
                <c:pt idx="52">
                  <c:v>117.0647</c:v>
                </c:pt>
                <c:pt idx="53">
                  <c:v>117.9552</c:v>
                </c:pt>
                <c:pt idx="54">
                  <c:v>118.84569999999999</c:v>
                </c:pt>
                <c:pt idx="55">
                  <c:v>119.7362</c:v>
                </c:pt>
                <c:pt idx="56">
                  <c:v>120.6285</c:v>
                </c:pt>
                <c:pt idx="57">
                  <c:v>121.5205</c:v>
                </c:pt>
                <c:pt idx="58">
                  <c:v>122.4127</c:v>
                </c:pt>
                <c:pt idx="59">
                  <c:v>123.3048</c:v>
                </c:pt>
                <c:pt idx="60">
                  <c:v>124.1969</c:v>
                </c:pt>
                <c:pt idx="61">
                  <c:v>125.0133</c:v>
                </c:pt>
                <c:pt idx="62">
                  <c:v>125.8297</c:v>
                </c:pt>
                <c:pt idx="63">
                  <c:v>126.646</c:v>
                </c:pt>
                <c:pt idx="64">
                  <c:v>127.4623</c:v>
                </c:pt>
                <c:pt idx="65">
                  <c:v>128.27869999999999</c:v>
                </c:pt>
                <c:pt idx="66">
                  <c:v>129.0951</c:v>
                </c:pt>
                <c:pt idx="67">
                  <c:v>129.91139999999999</c:v>
                </c:pt>
                <c:pt idx="68">
                  <c:v>130.7278</c:v>
                </c:pt>
                <c:pt idx="69">
                  <c:v>131.54419999999999</c:v>
                </c:pt>
                <c:pt idx="70">
                  <c:v>132.36060000000001</c:v>
                </c:pt>
                <c:pt idx="71">
                  <c:v>133.1284</c:v>
                </c:pt>
                <c:pt idx="72">
                  <c:v>133.89660000000001</c:v>
                </c:pt>
                <c:pt idx="73">
                  <c:v>134.6645</c:v>
                </c:pt>
                <c:pt idx="74">
                  <c:v>135.4324</c:v>
                </c:pt>
                <c:pt idx="75">
                  <c:v>136.20050000000001</c:v>
                </c:pt>
                <c:pt idx="76">
                  <c:v>136.96459999999999</c:v>
                </c:pt>
                <c:pt idx="77">
                  <c:v>137.7285</c:v>
                </c:pt>
                <c:pt idx="78">
                  <c:v>138.4924</c:v>
                </c:pt>
                <c:pt idx="79">
                  <c:v>139.25640000000001</c:v>
                </c:pt>
                <c:pt idx="80">
                  <c:v>140.0204</c:v>
                </c:pt>
                <c:pt idx="81">
                  <c:v>140.31950000000001</c:v>
                </c:pt>
                <c:pt idx="82">
                  <c:v>140.61850000000001</c:v>
                </c:pt>
                <c:pt idx="83">
                  <c:v>140.91749999999999</c:v>
                </c:pt>
                <c:pt idx="84">
                  <c:v>141.2165</c:v>
                </c:pt>
                <c:pt idx="85">
                  <c:v>141.51570000000001</c:v>
                </c:pt>
                <c:pt idx="86">
                  <c:v>141.81139999999999</c:v>
                </c:pt>
                <c:pt idx="87">
                  <c:v>142.107</c:v>
                </c:pt>
                <c:pt idx="88">
                  <c:v>142.40260000000001</c:v>
                </c:pt>
                <c:pt idx="89">
                  <c:v>142.69820000000001</c:v>
                </c:pt>
                <c:pt idx="90">
                  <c:v>142.99369999999999</c:v>
                </c:pt>
                <c:pt idx="91">
                  <c:v>143.31010000000001</c:v>
                </c:pt>
                <c:pt idx="92">
                  <c:v>143.62649999999999</c:v>
                </c:pt>
                <c:pt idx="93">
                  <c:v>143.94300000000001</c:v>
                </c:pt>
                <c:pt idx="94">
                  <c:v>144.2595</c:v>
                </c:pt>
                <c:pt idx="95">
                  <c:v>144.57579999999999</c:v>
                </c:pt>
                <c:pt idx="96">
                  <c:v>144.8897</c:v>
                </c:pt>
                <c:pt idx="97">
                  <c:v>145.20349999999999</c:v>
                </c:pt>
                <c:pt idx="98">
                  <c:v>145.51740000000001</c:v>
                </c:pt>
                <c:pt idx="99">
                  <c:v>145.8313</c:v>
                </c:pt>
                <c:pt idx="100">
                  <c:v>146.14500000000001</c:v>
                </c:pt>
              </c:numCache>
            </c:numRef>
          </c:yVal>
          <c:smooth val="1"/>
        </c:ser>
        <c:ser>
          <c:idx val="1"/>
          <c:order val="1"/>
          <c:tx>
            <c:v>US Alone</c:v>
          </c:tx>
          <c:spPr>
            <a:ln w="50800">
              <a:solidFill>
                <a:srgbClr val="800000"/>
              </a:solidFill>
              <a:prstDash val="sysDash"/>
            </a:ln>
          </c:spPr>
          <c:marker>
            <c:symbol val="none"/>
          </c:marker>
          <c:xVal>
            <c:numRef>
              <c:f>'US Alone'!$A$110:$A$210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'US Alone'!$C$110:$C$210</c:f>
              <c:numCache>
                <c:formatCode>0.00</c:formatCode>
                <c:ptCount val="101"/>
                <c:pt idx="0">
                  <c:v>41.12321</c:v>
                </c:pt>
                <c:pt idx="1">
                  <c:v>41.368789999999997</c:v>
                </c:pt>
                <c:pt idx="2">
                  <c:v>42.716209999999997</c:v>
                </c:pt>
                <c:pt idx="3">
                  <c:v>44.235039999999998</c:v>
                </c:pt>
                <c:pt idx="4">
                  <c:v>46.201709999999999</c:v>
                </c:pt>
                <c:pt idx="5">
                  <c:v>47.111040000000003</c:v>
                </c:pt>
                <c:pt idx="6">
                  <c:v>47.977339999999998</c:v>
                </c:pt>
                <c:pt idx="7">
                  <c:v>49.20158</c:v>
                </c:pt>
                <c:pt idx="8">
                  <c:v>49.485570000000003</c:v>
                </c:pt>
                <c:pt idx="9">
                  <c:v>49.46152</c:v>
                </c:pt>
                <c:pt idx="10">
                  <c:v>49.931800000000003</c:v>
                </c:pt>
                <c:pt idx="11">
                  <c:v>50.948529999999998</c:v>
                </c:pt>
                <c:pt idx="12">
                  <c:v>51.96649</c:v>
                </c:pt>
                <c:pt idx="13">
                  <c:v>52.985500000000002</c:v>
                </c:pt>
                <c:pt idx="14">
                  <c:v>54.005420000000001</c:v>
                </c:pt>
                <c:pt idx="15">
                  <c:v>55.026130000000002</c:v>
                </c:pt>
                <c:pt idx="16">
                  <c:v>56.045940000000002</c:v>
                </c:pt>
                <c:pt idx="17">
                  <c:v>57.066130000000001</c:v>
                </c:pt>
                <c:pt idx="18">
                  <c:v>58.086779999999997</c:v>
                </c:pt>
                <c:pt idx="19">
                  <c:v>59.108040000000003</c:v>
                </c:pt>
                <c:pt idx="20">
                  <c:v>60.1297</c:v>
                </c:pt>
                <c:pt idx="21">
                  <c:v>61.590139999999998</c:v>
                </c:pt>
                <c:pt idx="22">
                  <c:v>63.048439999999999</c:v>
                </c:pt>
                <c:pt idx="23">
                  <c:v>64.501260000000002</c:v>
                </c:pt>
                <c:pt idx="24">
                  <c:v>65.949690000000004</c:v>
                </c:pt>
                <c:pt idx="25">
                  <c:v>67.384259999999998</c:v>
                </c:pt>
                <c:pt idx="26">
                  <c:v>68.843469999999996</c:v>
                </c:pt>
                <c:pt idx="27">
                  <c:v>70.303210000000007</c:v>
                </c:pt>
                <c:pt idx="28">
                  <c:v>71.763630000000006</c:v>
                </c:pt>
                <c:pt idx="29">
                  <c:v>73.224310000000003</c:v>
                </c:pt>
                <c:pt idx="30">
                  <c:v>74.685389999999998</c:v>
                </c:pt>
                <c:pt idx="31">
                  <c:v>76.33672</c:v>
                </c:pt>
                <c:pt idx="32">
                  <c:v>77.989779999999996</c:v>
                </c:pt>
                <c:pt idx="33">
                  <c:v>79.642529999999994</c:v>
                </c:pt>
                <c:pt idx="34">
                  <c:v>81.292209999999997</c:v>
                </c:pt>
                <c:pt idx="35">
                  <c:v>82.936260000000004</c:v>
                </c:pt>
                <c:pt idx="36">
                  <c:v>84.604489999999998</c:v>
                </c:pt>
                <c:pt idx="37">
                  <c:v>86.273539999999997</c:v>
                </c:pt>
                <c:pt idx="38">
                  <c:v>87.94341</c:v>
                </c:pt>
                <c:pt idx="39">
                  <c:v>89.613860000000003</c:v>
                </c:pt>
                <c:pt idx="40">
                  <c:v>91.284739999999999</c:v>
                </c:pt>
                <c:pt idx="41">
                  <c:v>93.030720000000002</c:v>
                </c:pt>
                <c:pt idx="42">
                  <c:v>94.776709999999994</c:v>
                </c:pt>
                <c:pt idx="43">
                  <c:v>96.522919999999999</c:v>
                </c:pt>
                <c:pt idx="44">
                  <c:v>98.269040000000004</c:v>
                </c:pt>
                <c:pt idx="45">
                  <c:v>100.0153</c:v>
                </c:pt>
                <c:pt idx="46">
                  <c:v>101.7794</c:v>
                </c:pt>
                <c:pt idx="47">
                  <c:v>103.5446</c:v>
                </c:pt>
                <c:pt idx="48">
                  <c:v>105.31059999999999</c:v>
                </c:pt>
                <c:pt idx="49">
                  <c:v>107.0775</c:v>
                </c:pt>
                <c:pt idx="50">
                  <c:v>108.8451</c:v>
                </c:pt>
                <c:pt idx="51">
                  <c:v>109.6023</c:v>
                </c:pt>
                <c:pt idx="52">
                  <c:v>110.3575</c:v>
                </c:pt>
                <c:pt idx="53">
                  <c:v>111.10939999999999</c:v>
                </c:pt>
                <c:pt idx="54">
                  <c:v>111.8578</c:v>
                </c:pt>
                <c:pt idx="55">
                  <c:v>112.5985</c:v>
                </c:pt>
                <c:pt idx="56">
                  <c:v>113.3635</c:v>
                </c:pt>
                <c:pt idx="57">
                  <c:v>114.1263</c:v>
                </c:pt>
                <c:pt idx="58">
                  <c:v>114.8869</c:v>
                </c:pt>
                <c:pt idx="59">
                  <c:v>115.6459</c:v>
                </c:pt>
                <c:pt idx="60">
                  <c:v>116.4029</c:v>
                </c:pt>
                <c:pt idx="61">
                  <c:v>117.07550000000001</c:v>
                </c:pt>
                <c:pt idx="62">
                  <c:v>117.7473</c:v>
                </c:pt>
                <c:pt idx="63">
                  <c:v>118.4171</c:v>
                </c:pt>
                <c:pt idx="64">
                  <c:v>119.08459999999999</c:v>
                </c:pt>
                <c:pt idx="65">
                  <c:v>119.7499</c:v>
                </c:pt>
                <c:pt idx="66">
                  <c:v>120.42919999999999</c:v>
                </c:pt>
                <c:pt idx="67">
                  <c:v>121.1065</c:v>
                </c:pt>
                <c:pt idx="68">
                  <c:v>121.78189999999999</c:v>
                </c:pt>
                <c:pt idx="69">
                  <c:v>122.455</c:v>
                </c:pt>
                <c:pt idx="70">
                  <c:v>123.1258</c:v>
                </c:pt>
                <c:pt idx="71">
                  <c:v>123.7366</c:v>
                </c:pt>
                <c:pt idx="72">
                  <c:v>124.34690000000001</c:v>
                </c:pt>
                <c:pt idx="73">
                  <c:v>124.9546</c:v>
                </c:pt>
                <c:pt idx="74">
                  <c:v>125.5595</c:v>
                </c:pt>
                <c:pt idx="75">
                  <c:v>126.1617</c:v>
                </c:pt>
                <c:pt idx="76">
                  <c:v>126.77119999999999</c:v>
                </c:pt>
                <c:pt idx="77">
                  <c:v>127.3779</c:v>
                </c:pt>
                <c:pt idx="78">
                  <c:v>127.98099999999999</c:v>
                </c:pt>
                <c:pt idx="79">
                  <c:v>128.58000000000001</c:v>
                </c:pt>
                <c:pt idx="80">
                  <c:v>129.17420000000001</c:v>
                </c:pt>
                <c:pt idx="81">
                  <c:v>129.26939999999999</c:v>
                </c:pt>
                <c:pt idx="82">
                  <c:v>129.36840000000001</c:v>
                </c:pt>
                <c:pt idx="83">
                  <c:v>129.46350000000001</c:v>
                </c:pt>
                <c:pt idx="84">
                  <c:v>129.55410000000001</c:v>
                </c:pt>
                <c:pt idx="85">
                  <c:v>129.6403</c:v>
                </c:pt>
                <c:pt idx="86">
                  <c:v>129.73779999999999</c:v>
                </c:pt>
                <c:pt idx="87">
                  <c:v>129.8312</c:v>
                </c:pt>
                <c:pt idx="88">
                  <c:v>129.9205</c:v>
                </c:pt>
                <c:pt idx="89">
                  <c:v>130.00540000000001</c:v>
                </c:pt>
                <c:pt idx="90">
                  <c:v>130.08600000000001</c:v>
                </c:pt>
                <c:pt idx="91">
                  <c:v>130.18129999999999</c:v>
                </c:pt>
                <c:pt idx="92">
                  <c:v>130.27610000000001</c:v>
                </c:pt>
                <c:pt idx="93">
                  <c:v>130.3458</c:v>
                </c:pt>
                <c:pt idx="94">
                  <c:v>130.39920000000001</c:v>
                </c:pt>
                <c:pt idx="95">
                  <c:v>130.44550000000001</c:v>
                </c:pt>
                <c:pt idx="96">
                  <c:v>130.50919999999999</c:v>
                </c:pt>
                <c:pt idx="97">
                  <c:v>130.56620000000001</c:v>
                </c:pt>
                <c:pt idx="98">
                  <c:v>130.61699999999999</c:v>
                </c:pt>
                <c:pt idx="99">
                  <c:v>130.66130000000001</c:v>
                </c:pt>
                <c:pt idx="100">
                  <c:v>130.69890000000001</c:v>
                </c:pt>
              </c:numCache>
            </c:numRef>
          </c:yVal>
          <c:smooth val="0"/>
        </c:ser>
        <c:ser>
          <c:idx val="3"/>
          <c:order val="2"/>
          <c:tx>
            <c:v>US Alone plus all same rate</c:v>
          </c:tx>
          <c:spPr>
            <a:ln w="50800">
              <a:solidFill>
                <a:srgbClr val="92D050"/>
              </a:solidFill>
              <a:prstDash val="sysDash"/>
            </a:ln>
          </c:spPr>
          <c:marker>
            <c:symbol val="none"/>
          </c:marker>
          <c:xVal>
            <c:numRef>
              <c:f>'World acts at US rate, ROW 2014'!$A$110:$A$210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'World acts at US rate, ROW 2014'!$C$110:$C$210</c:f>
              <c:numCache>
                <c:formatCode>0.00</c:formatCode>
                <c:ptCount val="101"/>
                <c:pt idx="0">
                  <c:v>41.12321</c:v>
                </c:pt>
                <c:pt idx="1">
                  <c:v>41.368789999999997</c:v>
                </c:pt>
                <c:pt idx="2">
                  <c:v>42.716209999999997</c:v>
                </c:pt>
                <c:pt idx="3">
                  <c:v>44.235039999999998</c:v>
                </c:pt>
                <c:pt idx="4">
                  <c:v>46.201709999999999</c:v>
                </c:pt>
                <c:pt idx="5">
                  <c:v>47.111040000000003</c:v>
                </c:pt>
                <c:pt idx="6">
                  <c:v>47.977339999999998</c:v>
                </c:pt>
                <c:pt idx="7">
                  <c:v>49.20158</c:v>
                </c:pt>
                <c:pt idx="8">
                  <c:v>49.485570000000003</c:v>
                </c:pt>
                <c:pt idx="9">
                  <c:v>49.46152</c:v>
                </c:pt>
                <c:pt idx="10">
                  <c:v>49.931800000000003</c:v>
                </c:pt>
                <c:pt idx="11">
                  <c:v>50.948529999999998</c:v>
                </c:pt>
                <c:pt idx="12">
                  <c:v>51.96649</c:v>
                </c:pt>
                <c:pt idx="13">
                  <c:v>52.985500000000002</c:v>
                </c:pt>
                <c:pt idx="14">
                  <c:v>54.005420000000001</c:v>
                </c:pt>
                <c:pt idx="15">
                  <c:v>53.330550000000002</c:v>
                </c:pt>
                <c:pt idx="16">
                  <c:v>52.662399999999998</c:v>
                </c:pt>
                <c:pt idx="17">
                  <c:v>52.002989999999997</c:v>
                </c:pt>
                <c:pt idx="18">
                  <c:v>51.352170000000001</c:v>
                </c:pt>
                <c:pt idx="19">
                  <c:v>50.70984</c:v>
                </c:pt>
                <c:pt idx="20">
                  <c:v>50.075879999999998</c:v>
                </c:pt>
                <c:pt idx="21">
                  <c:v>49.44144</c:v>
                </c:pt>
                <c:pt idx="22">
                  <c:v>48.81532</c:v>
                </c:pt>
                <c:pt idx="23">
                  <c:v>48.197400000000002</c:v>
                </c:pt>
                <c:pt idx="24">
                  <c:v>47.587580000000003</c:v>
                </c:pt>
                <c:pt idx="25">
                  <c:v>46.985750000000003</c:v>
                </c:pt>
                <c:pt idx="26">
                  <c:v>46.392020000000002</c:v>
                </c:pt>
                <c:pt idx="27">
                  <c:v>45.806069999999998</c:v>
                </c:pt>
                <c:pt idx="28">
                  <c:v>45.227789999999999</c:v>
                </c:pt>
                <c:pt idx="29">
                  <c:v>44.657089999999997</c:v>
                </c:pt>
                <c:pt idx="30">
                  <c:v>44.093859999999999</c:v>
                </c:pt>
                <c:pt idx="31">
                  <c:v>43.539470000000001</c:v>
                </c:pt>
                <c:pt idx="32">
                  <c:v>42.992359999999998</c:v>
                </c:pt>
                <c:pt idx="33">
                  <c:v>42.45243</c:v>
                </c:pt>
                <c:pt idx="34">
                  <c:v>41.919580000000003</c:v>
                </c:pt>
                <c:pt idx="35">
                  <c:v>41.393709999999999</c:v>
                </c:pt>
                <c:pt idx="36">
                  <c:v>40.876399999999997</c:v>
                </c:pt>
                <c:pt idx="37">
                  <c:v>40.365879999999997</c:v>
                </c:pt>
                <c:pt idx="38">
                  <c:v>39.862079999999999</c:v>
                </c:pt>
                <c:pt idx="39">
                  <c:v>39.364899999999999</c:v>
                </c:pt>
                <c:pt idx="40">
                  <c:v>38.87426</c:v>
                </c:pt>
                <c:pt idx="41">
                  <c:v>38.39141</c:v>
                </c:pt>
                <c:pt idx="42">
                  <c:v>37.914920000000002</c:v>
                </c:pt>
                <c:pt idx="43">
                  <c:v>37.444710000000001</c:v>
                </c:pt>
                <c:pt idx="44">
                  <c:v>36.980710000000002</c:v>
                </c:pt>
                <c:pt idx="45">
                  <c:v>36.522820000000003</c:v>
                </c:pt>
                <c:pt idx="46">
                  <c:v>36.07217</c:v>
                </c:pt>
                <c:pt idx="47">
                  <c:v>35.627479999999998</c:v>
                </c:pt>
                <c:pt idx="48">
                  <c:v>35.188659999999999</c:v>
                </c:pt>
                <c:pt idx="49">
                  <c:v>34.75564</c:v>
                </c:pt>
                <c:pt idx="50">
                  <c:v>34.32835</c:v>
                </c:pt>
                <c:pt idx="51">
                  <c:v>33.90822</c:v>
                </c:pt>
                <c:pt idx="52">
                  <c:v>33.493659999999998</c:v>
                </c:pt>
                <c:pt idx="53">
                  <c:v>33.084609999999998</c:v>
                </c:pt>
                <c:pt idx="54">
                  <c:v>32.680979999999998</c:v>
                </c:pt>
                <c:pt idx="55">
                  <c:v>32.282699999999998</c:v>
                </c:pt>
                <c:pt idx="56">
                  <c:v>31.891369999999998</c:v>
                </c:pt>
                <c:pt idx="57">
                  <c:v>31.505240000000001</c:v>
                </c:pt>
                <c:pt idx="58">
                  <c:v>31.124269999999999</c:v>
                </c:pt>
                <c:pt idx="59">
                  <c:v>30.748380000000001</c:v>
                </c:pt>
                <c:pt idx="60">
                  <c:v>30.377510000000001</c:v>
                </c:pt>
                <c:pt idx="61">
                  <c:v>30.01277</c:v>
                </c:pt>
                <c:pt idx="62">
                  <c:v>29.652920000000002</c:v>
                </c:pt>
                <c:pt idx="63">
                  <c:v>29.297889999999999</c:v>
                </c:pt>
                <c:pt idx="64">
                  <c:v>28.947620000000001</c:v>
                </c:pt>
                <c:pt idx="65">
                  <c:v>28.602039999999999</c:v>
                </c:pt>
                <c:pt idx="66">
                  <c:v>28.261099999999999</c:v>
                </c:pt>
                <c:pt idx="67">
                  <c:v>27.92474</c:v>
                </c:pt>
                <c:pt idx="68">
                  <c:v>27.592890000000001</c:v>
                </c:pt>
                <c:pt idx="69">
                  <c:v>27.265499999999999</c:v>
                </c:pt>
                <c:pt idx="70">
                  <c:v>26.942499999999999</c:v>
                </c:pt>
                <c:pt idx="71">
                  <c:v>26.621549999999999</c:v>
                </c:pt>
                <c:pt idx="72">
                  <c:v>26.304880000000001</c:v>
                </c:pt>
                <c:pt idx="73">
                  <c:v>25.992429999999999</c:v>
                </c:pt>
                <c:pt idx="74">
                  <c:v>25.684170000000002</c:v>
                </c:pt>
                <c:pt idx="75">
                  <c:v>25.380009999999999</c:v>
                </c:pt>
                <c:pt idx="76">
                  <c:v>25.075900000000001</c:v>
                </c:pt>
                <c:pt idx="77">
                  <c:v>24.7758</c:v>
                </c:pt>
                <c:pt idx="78">
                  <c:v>24.479669999999999</c:v>
                </c:pt>
                <c:pt idx="79">
                  <c:v>24.187439999999999</c:v>
                </c:pt>
                <c:pt idx="80">
                  <c:v>23.899069999999998</c:v>
                </c:pt>
                <c:pt idx="81">
                  <c:v>23.610410000000002</c:v>
                </c:pt>
                <c:pt idx="82">
                  <c:v>23.325510000000001</c:v>
                </c:pt>
                <c:pt idx="83">
                  <c:v>23.044319999999999</c:v>
                </c:pt>
                <c:pt idx="84">
                  <c:v>22.76679</c:v>
                </c:pt>
                <c:pt idx="85">
                  <c:v>22.49288</c:v>
                </c:pt>
                <c:pt idx="86">
                  <c:v>22.219059999999999</c:v>
                </c:pt>
                <c:pt idx="87">
                  <c:v>21.94877</c:v>
                </c:pt>
                <c:pt idx="88">
                  <c:v>21.681950000000001</c:v>
                </c:pt>
                <c:pt idx="89">
                  <c:v>21.418559999999999</c:v>
                </c:pt>
                <c:pt idx="90">
                  <c:v>21.158560000000001</c:v>
                </c:pt>
                <c:pt idx="91">
                  <c:v>20.899100000000001</c:v>
                </c:pt>
                <c:pt idx="92">
                  <c:v>20.64293</c:v>
                </c:pt>
                <c:pt idx="93">
                  <c:v>20.390029999999999</c:v>
                </c:pt>
                <c:pt idx="94">
                  <c:v>20.140339999999998</c:v>
                </c:pt>
                <c:pt idx="95">
                  <c:v>19.893820000000002</c:v>
                </c:pt>
                <c:pt idx="96">
                  <c:v>19.647839999999999</c:v>
                </c:pt>
                <c:pt idx="97">
                  <c:v>19.404949999999999</c:v>
                </c:pt>
                <c:pt idx="98">
                  <c:v>19.165109999999999</c:v>
                </c:pt>
                <c:pt idx="99">
                  <c:v>18.928290000000001</c:v>
                </c:pt>
                <c:pt idx="100">
                  <c:v>18.69444</c:v>
                </c:pt>
              </c:numCache>
            </c:numRef>
          </c:yVal>
          <c:smooth val="0"/>
        </c:ser>
        <c:dLbls>
          <c:showLegendKey val="0"/>
          <c:showVal val="0"/>
          <c:showCatName val="0"/>
          <c:showSerName val="0"/>
          <c:showPercent val="0"/>
          <c:showBubbleSize val="0"/>
        </c:dLbls>
        <c:axId val="118101504"/>
        <c:axId val="118103040"/>
      </c:scatterChart>
      <c:valAx>
        <c:axId val="118101504"/>
        <c:scaling>
          <c:orientation val="minMax"/>
          <c:max val="2100"/>
          <c:min val="2000"/>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8103040"/>
        <c:crosses val="autoZero"/>
        <c:crossBetween val="midCat"/>
      </c:valAx>
      <c:valAx>
        <c:axId val="118103040"/>
        <c:scaling>
          <c:orientation val="minMax"/>
          <c:max val="150"/>
          <c:min val="0"/>
        </c:scaling>
        <c:delete val="0"/>
        <c:axPos val="l"/>
        <c:majorGridlines>
          <c:spPr>
            <a:ln w="3175">
              <a:solidFill>
                <a:srgbClr val="808080"/>
              </a:solidFill>
              <a:prstDash val="solid"/>
            </a:ln>
          </c:spPr>
        </c:majorGridlines>
        <c:title>
          <c:tx>
            <c:rich>
              <a:bodyPr/>
              <a:lstStyle/>
              <a:p>
                <a:pPr>
                  <a:defRPr sz="1800" b="1" i="0" u="none" strike="noStrike" baseline="0">
                    <a:solidFill>
                      <a:srgbClr val="000000"/>
                    </a:solidFill>
                    <a:latin typeface="Calibri"/>
                    <a:ea typeface="Calibri"/>
                    <a:cs typeface="Calibri"/>
                  </a:defRPr>
                </a:pPr>
                <a:r>
                  <a:rPr lang="en-US"/>
                  <a:t>Billion tons CO2e per year</a:t>
                </a:r>
              </a:p>
            </c:rich>
          </c:tx>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8101504"/>
        <c:crosses val="autoZero"/>
        <c:crossBetween val="midCat"/>
        <c:majorUnit val="50"/>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Calibri"/>
                <a:ea typeface="Calibri"/>
                <a:cs typeface="Calibri"/>
              </a:defRPr>
            </a:pPr>
            <a:r>
              <a:rPr lang="en-US" sz="2600" b="1" i="0" u="none" strike="noStrike" baseline="0">
                <a:solidFill>
                  <a:srgbClr val="000000"/>
                </a:solidFill>
                <a:latin typeface="Calibri"/>
              </a:rPr>
              <a:t>Global Greenhouse Gas Emissions</a:t>
            </a:r>
          </a:p>
        </c:rich>
      </c:tx>
      <c:layout/>
      <c:overlay val="1"/>
      <c:spPr>
        <a:noFill/>
        <a:ln w="25400">
          <a:noFill/>
        </a:ln>
      </c:spPr>
    </c:title>
    <c:autoTitleDeleted val="0"/>
    <c:plotArea>
      <c:layout>
        <c:manualLayout>
          <c:layoutTarget val="inner"/>
          <c:xMode val="edge"/>
          <c:yMode val="edge"/>
          <c:x val="0.15607975107420702"/>
          <c:y val="0.20044058252829206"/>
          <c:w val="0.61000658286627596"/>
          <c:h val="0.70484600449509316"/>
        </c:manualLayout>
      </c:layout>
      <c:scatterChart>
        <c:scatterStyle val="lineMarker"/>
        <c:varyColors val="0"/>
        <c:ser>
          <c:idx val="0"/>
          <c:order val="0"/>
          <c:tx>
            <c:v>BAU</c:v>
          </c:tx>
          <c:spPr>
            <a:ln w="50800">
              <a:solidFill>
                <a:srgbClr val="333333"/>
              </a:solidFill>
              <a:prstDash val="solid"/>
            </a:ln>
          </c:spPr>
          <c:marker>
            <c:symbol val="none"/>
          </c:marker>
          <c:xVal>
            <c:numRef>
              <c:f>BAU!$A$110:$A$210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BAU!$C$110:$C$210</c:f>
              <c:numCache>
                <c:formatCode>0.00</c:formatCode>
                <c:ptCount val="101"/>
                <c:pt idx="0">
                  <c:v>41.12321</c:v>
                </c:pt>
                <c:pt idx="1">
                  <c:v>41.368789999999997</c:v>
                </c:pt>
                <c:pt idx="2">
                  <c:v>42.716209999999997</c:v>
                </c:pt>
                <c:pt idx="3">
                  <c:v>44.235039999999998</c:v>
                </c:pt>
                <c:pt idx="4">
                  <c:v>46.201709999999999</c:v>
                </c:pt>
                <c:pt idx="5">
                  <c:v>47.111040000000003</c:v>
                </c:pt>
                <c:pt idx="6">
                  <c:v>47.977339999999998</c:v>
                </c:pt>
                <c:pt idx="7">
                  <c:v>49.20158</c:v>
                </c:pt>
                <c:pt idx="8">
                  <c:v>49.485570000000003</c:v>
                </c:pt>
                <c:pt idx="9">
                  <c:v>49.46152</c:v>
                </c:pt>
                <c:pt idx="10">
                  <c:v>50.035820000000001</c:v>
                </c:pt>
                <c:pt idx="11">
                  <c:v>51.207590000000003</c:v>
                </c:pt>
                <c:pt idx="12">
                  <c:v>52.37932</c:v>
                </c:pt>
                <c:pt idx="13">
                  <c:v>53.551090000000002</c:v>
                </c:pt>
                <c:pt idx="14">
                  <c:v>54.722859999999997</c:v>
                </c:pt>
                <c:pt idx="15">
                  <c:v>55.894620000000003</c:v>
                </c:pt>
                <c:pt idx="16">
                  <c:v>57.064239999999998</c:v>
                </c:pt>
                <c:pt idx="17">
                  <c:v>58.233930000000001</c:v>
                </c:pt>
                <c:pt idx="18">
                  <c:v>59.40352</c:v>
                </c:pt>
                <c:pt idx="19">
                  <c:v>60.573219999999999</c:v>
                </c:pt>
                <c:pt idx="20">
                  <c:v>61.742890000000003</c:v>
                </c:pt>
                <c:pt idx="21">
                  <c:v>63.31456</c:v>
                </c:pt>
                <c:pt idx="22">
                  <c:v>64.886399999999995</c:v>
                </c:pt>
                <c:pt idx="23">
                  <c:v>66.458079999999995</c:v>
                </c:pt>
                <c:pt idx="24">
                  <c:v>68.029929999999993</c:v>
                </c:pt>
                <c:pt idx="25">
                  <c:v>69.601600000000005</c:v>
                </c:pt>
                <c:pt idx="26">
                  <c:v>71.173599999999993</c:v>
                </c:pt>
                <c:pt idx="27">
                  <c:v>72.745490000000004</c:v>
                </c:pt>
                <c:pt idx="28">
                  <c:v>74.317520000000002</c:v>
                </c:pt>
                <c:pt idx="29">
                  <c:v>75.889409999999998</c:v>
                </c:pt>
                <c:pt idx="30">
                  <c:v>77.461410000000001</c:v>
                </c:pt>
                <c:pt idx="31">
                  <c:v>79.306150000000002</c:v>
                </c:pt>
                <c:pt idx="32">
                  <c:v>81.150880000000001</c:v>
                </c:pt>
                <c:pt idx="33">
                  <c:v>82.995639999999995</c:v>
                </c:pt>
                <c:pt idx="34">
                  <c:v>84.840369999999993</c:v>
                </c:pt>
                <c:pt idx="35">
                  <c:v>86.685109999999995</c:v>
                </c:pt>
                <c:pt idx="36">
                  <c:v>88.531530000000004</c:v>
                </c:pt>
                <c:pt idx="37">
                  <c:v>90.37791</c:v>
                </c:pt>
                <c:pt idx="38">
                  <c:v>92.224379999999996</c:v>
                </c:pt>
                <c:pt idx="39">
                  <c:v>94.070760000000007</c:v>
                </c:pt>
                <c:pt idx="40">
                  <c:v>95.917100000000005</c:v>
                </c:pt>
                <c:pt idx="41">
                  <c:v>97.853219999999993</c:v>
                </c:pt>
                <c:pt idx="42">
                  <c:v>99.789270000000002</c:v>
                </c:pt>
                <c:pt idx="43">
                  <c:v>101.72539999999999</c:v>
                </c:pt>
                <c:pt idx="44">
                  <c:v>103.6614</c:v>
                </c:pt>
                <c:pt idx="45">
                  <c:v>105.5975</c:v>
                </c:pt>
                <c:pt idx="46">
                  <c:v>107.5347</c:v>
                </c:pt>
                <c:pt idx="47">
                  <c:v>109.47199999999999</c:v>
                </c:pt>
                <c:pt idx="48">
                  <c:v>111.4093</c:v>
                </c:pt>
                <c:pt idx="49">
                  <c:v>113.3466</c:v>
                </c:pt>
                <c:pt idx="50">
                  <c:v>115.2838</c:v>
                </c:pt>
                <c:pt idx="51">
                  <c:v>116.1743</c:v>
                </c:pt>
                <c:pt idx="52">
                  <c:v>117.0647</c:v>
                </c:pt>
                <c:pt idx="53">
                  <c:v>117.9552</c:v>
                </c:pt>
                <c:pt idx="54">
                  <c:v>118.84569999999999</c:v>
                </c:pt>
                <c:pt idx="55">
                  <c:v>119.7362</c:v>
                </c:pt>
                <c:pt idx="56">
                  <c:v>120.6285</c:v>
                </c:pt>
                <c:pt idx="57">
                  <c:v>121.5205</c:v>
                </c:pt>
                <c:pt idx="58">
                  <c:v>122.4127</c:v>
                </c:pt>
                <c:pt idx="59">
                  <c:v>123.3048</c:v>
                </c:pt>
                <c:pt idx="60">
                  <c:v>124.1969</c:v>
                </c:pt>
                <c:pt idx="61">
                  <c:v>125.0133</c:v>
                </c:pt>
                <c:pt idx="62">
                  <c:v>125.8297</c:v>
                </c:pt>
                <c:pt idx="63">
                  <c:v>126.646</c:v>
                </c:pt>
                <c:pt idx="64">
                  <c:v>127.4623</c:v>
                </c:pt>
                <c:pt idx="65">
                  <c:v>128.27869999999999</c:v>
                </c:pt>
                <c:pt idx="66">
                  <c:v>129.0951</c:v>
                </c:pt>
                <c:pt idx="67">
                  <c:v>129.91139999999999</c:v>
                </c:pt>
                <c:pt idx="68">
                  <c:v>130.7278</c:v>
                </c:pt>
                <c:pt idx="69">
                  <c:v>131.54419999999999</c:v>
                </c:pt>
                <c:pt idx="70">
                  <c:v>132.36060000000001</c:v>
                </c:pt>
                <c:pt idx="71">
                  <c:v>133.1284</c:v>
                </c:pt>
                <c:pt idx="72">
                  <c:v>133.89660000000001</c:v>
                </c:pt>
                <c:pt idx="73">
                  <c:v>134.6645</c:v>
                </c:pt>
                <c:pt idx="74">
                  <c:v>135.4324</c:v>
                </c:pt>
                <c:pt idx="75">
                  <c:v>136.20050000000001</c:v>
                </c:pt>
                <c:pt idx="76">
                  <c:v>136.96459999999999</c:v>
                </c:pt>
                <c:pt idx="77">
                  <c:v>137.7285</c:v>
                </c:pt>
                <c:pt idx="78">
                  <c:v>138.4924</c:v>
                </c:pt>
                <c:pt idx="79">
                  <c:v>139.25640000000001</c:v>
                </c:pt>
                <c:pt idx="80">
                  <c:v>140.0204</c:v>
                </c:pt>
                <c:pt idx="81">
                  <c:v>140.31950000000001</c:v>
                </c:pt>
                <c:pt idx="82">
                  <c:v>140.61850000000001</c:v>
                </c:pt>
                <c:pt idx="83">
                  <c:v>140.91749999999999</c:v>
                </c:pt>
                <c:pt idx="84">
                  <c:v>141.2165</c:v>
                </c:pt>
                <c:pt idx="85">
                  <c:v>141.51570000000001</c:v>
                </c:pt>
                <c:pt idx="86">
                  <c:v>141.81139999999999</c:v>
                </c:pt>
                <c:pt idx="87">
                  <c:v>142.107</c:v>
                </c:pt>
                <c:pt idx="88">
                  <c:v>142.40260000000001</c:v>
                </c:pt>
                <c:pt idx="89">
                  <c:v>142.69820000000001</c:v>
                </c:pt>
                <c:pt idx="90">
                  <c:v>142.99369999999999</c:v>
                </c:pt>
                <c:pt idx="91">
                  <c:v>143.31010000000001</c:v>
                </c:pt>
                <c:pt idx="92">
                  <c:v>143.62649999999999</c:v>
                </c:pt>
                <c:pt idx="93">
                  <c:v>143.94300000000001</c:v>
                </c:pt>
                <c:pt idx="94">
                  <c:v>144.2595</c:v>
                </c:pt>
                <c:pt idx="95">
                  <c:v>144.57579999999999</c:v>
                </c:pt>
                <c:pt idx="96">
                  <c:v>144.8897</c:v>
                </c:pt>
                <c:pt idx="97">
                  <c:v>145.20349999999999</c:v>
                </c:pt>
                <c:pt idx="98">
                  <c:v>145.51740000000001</c:v>
                </c:pt>
                <c:pt idx="99">
                  <c:v>145.8313</c:v>
                </c:pt>
                <c:pt idx="100">
                  <c:v>146.14500000000001</c:v>
                </c:pt>
              </c:numCache>
            </c:numRef>
          </c:yVal>
          <c:smooth val="1"/>
        </c:ser>
        <c:ser>
          <c:idx val="1"/>
          <c:order val="1"/>
          <c:tx>
            <c:v>US Alone</c:v>
          </c:tx>
          <c:spPr>
            <a:ln w="50800">
              <a:solidFill>
                <a:srgbClr val="800000"/>
              </a:solidFill>
              <a:prstDash val="sysDash"/>
            </a:ln>
          </c:spPr>
          <c:marker>
            <c:symbol val="none"/>
          </c:marker>
          <c:xVal>
            <c:numRef>
              <c:f>'US Alone'!$A$110:$A$210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'US Alone'!$C$110:$C$210</c:f>
              <c:numCache>
                <c:formatCode>0.00</c:formatCode>
                <c:ptCount val="101"/>
                <c:pt idx="0">
                  <c:v>41.12321</c:v>
                </c:pt>
                <c:pt idx="1">
                  <c:v>41.368789999999997</c:v>
                </c:pt>
                <c:pt idx="2">
                  <c:v>42.716209999999997</c:v>
                </c:pt>
                <c:pt idx="3">
                  <c:v>44.235039999999998</c:v>
                </c:pt>
                <c:pt idx="4">
                  <c:v>46.201709999999999</c:v>
                </c:pt>
                <c:pt idx="5">
                  <c:v>47.111040000000003</c:v>
                </c:pt>
                <c:pt idx="6">
                  <c:v>47.977339999999998</c:v>
                </c:pt>
                <c:pt idx="7">
                  <c:v>49.20158</c:v>
                </c:pt>
                <c:pt idx="8">
                  <c:v>49.485570000000003</c:v>
                </c:pt>
                <c:pt idx="9">
                  <c:v>49.46152</c:v>
                </c:pt>
                <c:pt idx="10">
                  <c:v>49.931800000000003</c:v>
                </c:pt>
                <c:pt idx="11">
                  <c:v>50.948529999999998</c:v>
                </c:pt>
                <c:pt idx="12">
                  <c:v>51.96649</c:v>
                </c:pt>
                <c:pt idx="13">
                  <c:v>52.985500000000002</c:v>
                </c:pt>
                <c:pt idx="14">
                  <c:v>54.005420000000001</c:v>
                </c:pt>
                <c:pt idx="15">
                  <c:v>55.026130000000002</c:v>
                </c:pt>
                <c:pt idx="16">
                  <c:v>56.045940000000002</c:v>
                </c:pt>
                <c:pt idx="17">
                  <c:v>57.066130000000001</c:v>
                </c:pt>
                <c:pt idx="18">
                  <c:v>58.086779999999997</c:v>
                </c:pt>
                <c:pt idx="19">
                  <c:v>59.108040000000003</c:v>
                </c:pt>
                <c:pt idx="20">
                  <c:v>60.1297</c:v>
                </c:pt>
                <c:pt idx="21">
                  <c:v>61.590139999999998</c:v>
                </c:pt>
                <c:pt idx="22">
                  <c:v>63.048439999999999</c:v>
                </c:pt>
                <c:pt idx="23">
                  <c:v>64.501260000000002</c:v>
                </c:pt>
                <c:pt idx="24">
                  <c:v>65.949690000000004</c:v>
                </c:pt>
                <c:pt idx="25">
                  <c:v>67.384259999999998</c:v>
                </c:pt>
                <c:pt idx="26">
                  <c:v>68.843469999999996</c:v>
                </c:pt>
                <c:pt idx="27">
                  <c:v>70.303210000000007</c:v>
                </c:pt>
                <c:pt idx="28">
                  <c:v>71.763630000000006</c:v>
                </c:pt>
                <c:pt idx="29">
                  <c:v>73.224310000000003</c:v>
                </c:pt>
                <c:pt idx="30">
                  <c:v>74.685389999999998</c:v>
                </c:pt>
                <c:pt idx="31">
                  <c:v>76.33672</c:v>
                </c:pt>
                <c:pt idx="32">
                  <c:v>77.989779999999996</c:v>
                </c:pt>
                <c:pt idx="33">
                  <c:v>79.642529999999994</c:v>
                </c:pt>
                <c:pt idx="34">
                  <c:v>81.292209999999997</c:v>
                </c:pt>
                <c:pt idx="35">
                  <c:v>82.936260000000004</c:v>
                </c:pt>
                <c:pt idx="36">
                  <c:v>84.604489999999998</c:v>
                </c:pt>
                <c:pt idx="37">
                  <c:v>86.273539999999997</c:v>
                </c:pt>
                <c:pt idx="38">
                  <c:v>87.94341</c:v>
                </c:pt>
                <c:pt idx="39">
                  <c:v>89.613860000000003</c:v>
                </c:pt>
                <c:pt idx="40">
                  <c:v>91.284739999999999</c:v>
                </c:pt>
                <c:pt idx="41">
                  <c:v>93.030720000000002</c:v>
                </c:pt>
                <c:pt idx="42">
                  <c:v>94.776709999999994</c:v>
                </c:pt>
                <c:pt idx="43">
                  <c:v>96.522919999999999</c:v>
                </c:pt>
                <c:pt idx="44">
                  <c:v>98.269040000000004</c:v>
                </c:pt>
                <c:pt idx="45">
                  <c:v>100.0153</c:v>
                </c:pt>
                <c:pt idx="46">
                  <c:v>101.7794</c:v>
                </c:pt>
                <c:pt idx="47">
                  <c:v>103.5446</c:v>
                </c:pt>
                <c:pt idx="48">
                  <c:v>105.31059999999999</c:v>
                </c:pt>
                <c:pt idx="49">
                  <c:v>107.0775</c:v>
                </c:pt>
                <c:pt idx="50">
                  <c:v>108.8451</c:v>
                </c:pt>
                <c:pt idx="51">
                  <c:v>109.6023</c:v>
                </c:pt>
                <c:pt idx="52">
                  <c:v>110.3575</c:v>
                </c:pt>
                <c:pt idx="53">
                  <c:v>111.10939999999999</c:v>
                </c:pt>
                <c:pt idx="54">
                  <c:v>111.8578</c:v>
                </c:pt>
                <c:pt idx="55">
                  <c:v>112.5985</c:v>
                </c:pt>
                <c:pt idx="56">
                  <c:v>113.3635</c:v>
                </c:pt>
                <c:pt idx="57">
                  <c:v>114.1263</c:v>
                </c:pt>
                <c:pt idx="58">
                  <c:v>114.8869</c:v>
                </c:pt>
                <c:pt idx="59">
                  <c:v>115.6459</c:v>
                </c:pt>
                <c:pt idx="60">
                  <c:v>116.4029</c:v>
                </c:pt>
                <c:pt idx="61">
                  <c:v>117.07550000000001</c:v>
                </c:pt>
                <c:pt idx="62">
                  <c:v>117.7473</c:v>
                </c:pt>
                <c:pt idx="63">
                  <c:v>118.4171</c:v>
                </c:pt>
                <c:pt idx="64">
                  <c:v>119.08459999999999</c:v>
                </c:pt>
                <c:pt idx="65">
                  <c:v>119.7499</c:v>
                </c:pt>
                <c:pt idx="66">
                  <c:v>120.42919999999999</c:v>
                </c:pt>
                <c:pt idx="67">
                  <c:v>121.1065</c:v>
                </c:pt>
                <c:pt idx="68">
                  <c:v>121.78189999999999</c:v>
                </c:pt>
                <c:pt idx="69">
                  <c:v>122.455</c:v>
                </c:pt>
                <c:pt idx="70">
                  <c:v>123.1258</c:v>
                </c:pt>
                <c:pt idx="71">
                  <c:v>123.7366</c:v>
                </c:pt>
                <c:pt idx="72">
                  <c:v>124.34690000000001</c:v>
                </c:pt>
                <c:pt idx="73">
                  <c:v>124.9546</c:v>
                </c:pt>
                <c:pt idx="74">
                  <c:v>125.5595</c:v>
                </c:pt>
                <c:pt idx="75">
                  <c:v>126.1617</c:v>
                </c:pt>
                <c:pt idx="76">
                  <c:v>126.77119999999999</c:v>
                </c:pt>
                <c:pt idx="77">
                  <c:v>127.3779</c:v>
                </c:pt>
                <c:pt idx="78">
                  <c:v>127.98099999999999</c:v>
                </c:pt>
                <c:pt idx="79">
                  <c:v>128.58000000000001</c:v>
                </c:pt>
                <c:pt idx="80">
                  <c:v>129.17420000000001</c:v>
                </c:pt>
                <c:pt idx="81">
                  <c:v>129.26939999999999</c:v>
                </c:pt>
                <c:pt idx="82">
                  <c:v>129.36840000000001</c:v>
                </c:pt>
                <c:pt idx="83">
                  <c:v>129.46350000000001</c:v>
                </c:pt>
                <c:pt idx="84">
                  <c:v>129.55410000000001</c:v>
                </c:pt>
                <c:pt idx="85">
                  <c:v>129.6403</c:v>
                </c:pt>
                <c:pt idx="86">
                  <c:v>129.73779999999999</c:v>
                </c:pt>
                <c:pt idx="87">
                  <c:v>129.8312</c:v>
                </c:pt>
                <c:pt idx="88">
                  <c:v>129.9205</c:v>
                </c:pt>
                <c:pt idx="89">
                  <c:v>130.00540000000001</c:v>
                </c:pt>
                <c:pt idx="90">
                  <c:v>130.08600000000001</c:v>
                </c:pt>
                <c:pt idx="91">
                  <c:v>130.18129999999999</c:v>
                </c:pt>
                <c:pt idx="92">
                  <c:v>130.27610000000001</c:v>
                </c:pt>
                <c:pt idx="93">
                  <c:v>130.3458</c:v>
                </c:pt>
                <c:pt idx="94">
                  <c:v>130.39920000000001</c:v>
                </c:pt>
                <c:pt idx="95">
                  <c:v>130.44550000000001</c:v>
                </c:pt>
                <c:pt idx="96">
                  <c:v>130.50919999999999</c:v>
                </c:pt>
                <c:pt idx="97">
                  <c:v>130.56620000000001</c:v>
                </c:pt>
                <c:pt idx="98">
                  <c:v>130.61699999999999</c:v>
                </c:pt>
                <c:pt idx="99">
                  <c:v>130.66130000000001</c:v>
                </c:pt>
                <c:pt idx="100">
                  <c:v>130.69890000000001</c:v>
                </c:pt>
              </c:numCache>
            </c:numRef>
          </c:yVal>
          <c:smooth val="0"/>
        </c:ser>
        <c:ser>
          <c:idx val="3"/>
          <c:order val="2"/>
          <c:tx>
            <c:v>US Alone plus all same rate</c:v>
          </c:tx>
          <c:spPr>
            <a:ln w="50800">
              <a:solidFill>
                <a:srgbClr val="92D050"/>
              </a:solidFill>
              <a:prstDash val="sysDash"/>
            </a:ln>
          </c:spPr>
          <c:marker>
            <c:symbol val="none"/>
          </c:marker>
          <c:xVal>
            <c:numRef>
              <c:f>'World acts at US rate, ROW 2014'!$A$110:$A$210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'World acts at US rate, ROW 2014'!$C$110:$C$210</c:f>
              <c:numCache>
                <c:formatCode>0.00</c:formatCode>
                <c:ptCount val="101"/>
                <c:pt idx="0">
                  <c:v>41.12321</c:v>
                </c:pt>
                <c:pt idx="1">
                  <c:v>41.368789999999997</c:v>
                </c:pt>
                <c:pt idx="2">
                  <c:v>42.716209999999997</c:v>
                </c:pt>
                <c:pt idx="3">
                  <c:v>44.235039999999998</c:v>
                </c:pt>
                <c:pt idx="4">
                  <c:v>46.201709999999999</c:v>
                </c:pt>
                <c:pt idx="5">
                  <c:v>47.111040000000003</c:v>
                </c:pt>
                <c:pt idx="6">
                  <c:v>47.977339999999998</c:v>
                </c:pt>
                <c:pt idx="7">
                  <c:v>49.20158</c:v>
                </c:pt>
                <c:pt idx="8">
                  <c:v>49.485570000000003</c:v>
                </c:pt>
                <c:pt idx="9">
                  <c:v>49.46152</c:v>
                </c:pt>
                <c:pt idx="10">
                  <c:v>49.931800000000003</c:v>
                </c:pt>
                <c:pt idx="11">
                  <c:v>50.948529999999998</c:v>
                </c:pt>
                <c:pt idx="12">
                  <c:v>51.96649</c:v>
                </c:pt>
                <c:pt idx="13">
                  <c:v>52.985500000000002</c:v>
                </c:pt>
                <c:pt idx="14">
                  <c:v>54.005420000000001</c:v>
                </c:pt>
                <c:pt idx="15">
                  <c:v>53.330550000000002</c:v>
                </c:pt>
                <c:pt idx="16">
                  <c:v>52.662399999999998</c:v>
                </c:pt>
                <c:pt idx="17">
                  <c:v>52.002989999999997</c:v>
                </c:pt>
                <c:pt idx="18">
                  <c:v>51.352170000000001</c:v>
                </c:pt>
                <c:pt idx="19">
                  <c:v>50.70984</c:v>
                </c:pt>
                <c:pt idx="20">
                  <c:v>50.075879999999998</c:v>
                </c:pt>
                <c:pt idx="21">
                  <c:v>49.44144</c:v>
                </c:pt>
                <c:pt idx="22">
                  <c:v>48.81532</c:v>
                </c:pt>
                <c:pt idx="23">
                  <c:v>48.197400000000002</c:v>
                </c:pt>
                <c:pt idx="24">
                  <c:v>47.587580000000003</c:v>
                </c:pt>
                <c:pt idx="25">
                  <c:v>46.985750000000003</c:v>
                </c:pt>
                <c:pt idx="26">
                  <c:v>46.392020000000002</c:v>
                </c:pt>
                <c:pt idx="27">
                  <c:v>45.806069999999998</c:v>
                </c:pt>
                <c:pt idx="28">
                  <c:v>45.227789999999999</c:v>
                </c:pt>
                <c:pt idx="29">
                  <c:v>44.657089999999997</c:v>
                </c:pt>
                <c:pt idx="30">
                  <c:v>44.093859999999999</c:v>
                </c:pt>
                <c:pt idx="31">
                  <c:v>43.539470000000001</c:v>
                </c:pt>
                <c:pt idx="32">
                  <c:v>42.992359999999998</c:v>
                </c:pt>
                <c:pt idx="33">
                  <c:v>42.45243</c:v>
                </c:pt>
                <c:pt idx="34">
                  <c:v>41.919580000000003</c:v>
                </c:pt>
                <c:pt idx="35">
                  <c:v>41.393709999999999</c:v>
                </c:pt>
                <c:pt idx="36">
                  <c:v>40.876399999999997</c:v>
                </c:pt>
                <c:pt idx="37">
                  <c:v>40.365879999999997</c:v>
                </c:pt>
                <c:pt idx="38">
                  <c:v>39.862079999999999</c:v>
                </c:pt>
                <c:pt idx="39">
                  <c:v>39.364899999999999</c:v>
                </c:pt>
                <c:pt idx="40">
                  <c:v>38.87426</c:v>
                </c:pt>
                <c:pt idx="41">
                  <c:v>38.39141</c:v>
                </c:pt>
                <c:pt idx="42">
                  <c:v>37.914920000000002</c:v>
                </c:pt>
                <c:pt idx="43">
                  <c:v>37.444710000000001</c:v>
                </c:pt>
                <c:pt idx="44">
                  <c:v>36.980710000000002</c:v>
                </c:pt>
                <c:pt idx="45">
                  <c:v>36.522820000000003</c:v>
                </c:pt>
                <c:pt idx="46">
                  <c:v>36.07217</c:v>
                </c:pt>
                <c:pt idx="47">
                  <c:v>35.627479999999998</c:v>
                </c:pt>
                <c:pt idx="48">
                  <c:v>35.188659999999999</c:v>
                </c:pt>
                <c:pt idx="49">
                  <c:v>34.75564</c:v>
                </c:pt>
                <c:pt idx="50">
                  <c:v>34.32835</c:v>
                </c:pt>
                <c:pt idx="51">
                  <c:v>33.90822</c:v>
                </c:pt>
                <c:pt idx="52">
                  <c:v>33.493659999999998</c:v>
                </c:pt>
                <c:pt idx="53">
                  <c:v>33.084609999999998</c:v>
                </c:pt>
                <c:pt idx="54">
                  <c:v>32.680979999999998</c:v>
                </c:pt>
                <c:pt idx="55">
                  <c:v>32.282699999999998</c:v>
                </c:pt>
                <c:pt idx="56">
                  <c:v>31.891369999999998</c:v>
                </c:pt>
                <c:pt idx="57">
                  <c:v>31.505240000000001</c:v>
                </c:pt>
                <c:pt idx="58">
                  <c:v>31.124269999999999</c:v>
                </c:pt>
                <c:pt idx="59">
                  <c:v>30.748380000000001</c:v>
                </c:pt>
                <c:pt idx="60">
                  <c:v>30.377510000000001</c:v>
                </c:pt>
                <c:pt idx="61">
                  <c:v>30.01277</c:v>
                </c:pt>
                <c:pt idx="62">
                  <c:v>29.652920000000002</c:v>
                </c:pt>
                <c:pt idx="63">
                  <c:v>29.297889999999999</c:v>
                </c:pt>
                <c:pt idx="64">
                  <c:v>28.947620000000001</c:v>
                </c:pt>
                <c:pt idx="65">
                  <c:v>28.602039999999999</c:v>
                </c:pt>
                <c:pt idx="66">
                  <c:v>28.261099999999999</c:v>
                </c:pt>
                <c:pt idx="67">
                  <c:v>27.92474</c:v>
                </c:pt>
                <c:pt idx="68">
                  <c:v>27.592890000000001</c:v>
                </c:pt>
                <c:pt idx="69">
                  <c:v>27.265499999999999</c:v>
                </c:pt>
                <c:pt idx="70">
                  <c:v>26.942499999999999</c:v>
                </c:pt>
                <c:pt idx="71">
                  <c:v>26.621549999999999</c:v>
                </c:pt>
                <c:pt idx="72">
                  <c:v>26.304880000000001</c:v>
                </c:pt>
                <c:pt idx="73">
                  <c:v>25.992429999999999</c:v>
                </c:pt>
                <c:pt idx="74">
                  <c:v>25.684170000000002</c:v>
                </c:pt>
                <c:pt idx="75">
                  <c:v>25.380009999999999</c:v>
                </c:pt>
                <c:pt idx="76">
                  <c:v>25.075900000000001</c:v>
                </c:pt>
                <c:pt idx="77">
                  <c:v>24.7758</c:v>
                </c:pt>
                <c:pt idx="78">
                  <c:v>24.479669999999999</c:v>
                </c:pt>
                <c:pt idx="79">
                  <c:v>24.187439999999999</c:v>
                </c:pt>
                <c:pt idx="80">
                  <c:v>23.899069999999998</c:v>
                </c:pt>
                <c:pt idx="81">
                  <c:v>23.610410000000002</c:v>
                </c:pt>
                <c:pt idx="82">
                  <c:v>23.325510000000001</c:v>
                </c:pt>
                <c:pt idx="83">
                  <c:v>23.044319999999999</c:v>
                </c:pt>
                <c:pt idx="84">
                  <c:v>22.76679</c:v>
                </c:pt>
                <c:pt idx="85">
                  <c:v>22.49288</c:v>
                </c:pt>
                <c:pt idx="86">
                  <c:v>22.219059999999999</c:v>
                </c:pt>
                <c:pt idx="87">
                  <c:v>21.94877</c:v>
                </c:pt>
                <c:pt idx="88">
                  <c:v>21.681950000000001</c:v>
                </c:pt>
                <c:pt idx="89">
                  <c:v>21.418559999999999</c:v>
                </c:pt>
                <c:pt idx="90">
                  <c:v>21.158560000000001</c:v>
                </c:pt>
                <c:pt idx="91">
                  <c:v>20.899100000000001</c:v>
                </c:pt>
                <c:pt idx="92">
                  <c:v>20.64293</c:v>
                </c:pt>
                <c:pt idx="93">
                  <c:v>20.390029999999999</c:v>
                </c:pt>
                <c:pt idx="94">
                  <c:v>20.140339999999998</c:v>
                </c:pt>
                <c:pt idx="95">
                  <c:v>19.893820000000002</c:v>
                </c:pt>
                <c:pt idx="96">
                  <c:v>19.647839999999999</c:v>
                </c:pt>
                <c:pt idx="97">
                  <c:v>19.404949999999999</c:v>
                </c:pt>
                <c:pt idx="98">
                  <c:v>19.165109999999999</c:v>
                </c:pt>
                <c:pt idx="99">
                  <c:v>18.928290000000001</c:v>
                </c:pt>
                <c:pt idx="100">
                  <c:v>18.69444</c:v>
                </c:pt>
              </c:numCache>
            </c:numRef>
          </c:yVal>
          <c:smooth val="0"/>
        </c:ser>
        <c:dLbls>
          <c:showLegendKey val="0"/>
          <c:showVal val="0"/>
          <c:showCatName val="0"/>
          <c:showSerName val="0"/>
          <c:showPercent val="0"/>
          <c:showBubbleSize val="0"/>
        </c:dLbls>
        <c:axId val="118147328"/>
        <c:axId val="118149120"/>
      </c:scatterChart>
      <c:valAx>
        <c:axId val="118147328"/>
        <c:scaling>
          <c:orientation val="minMax"/>
          <c:max val="2100"/>
          <c:min val="2000"/>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8149120"/>
        <c:crosses val="autoZero"/>
        <c:crossBetween val="midCat"/>
      </c:valAx>
      <c:valAx>
        <c:axId val="118149120"/>
        <c:scaling>
          <c:orientation val="minMax"/>
          <c:max val="150"/>
          <c:min val="0"/>
        </c:scaling>
        <c:delete val="0"/>
        <c:axPos val="l"/>
        <c:majorGridlines>
          <c:spPr>
            <a:ln w="3175">
              <a:solidFill>
                <a:srgbClr val="808080"/>
              </a:solidFill>
              <a:prstDash val="solid"/>
            </a:ln>
          </c:spPr>
        </c:majorGridlines>
        <c:title>
          <c:tx>
            <c:rich>
              <a:bodyPr/>
              <a:lstStyle/>
              <a:p>
                <a:pPr>
                  <a:defRPr sz="1800" b="1" i="0" u="none" strike="noStrike" baseline="0">
                    <a:solidFill>
                      <a:srgbClr val="000000"/>
                    </a:solidFill>
                    <a:latin typeface="Calibri"/>
                    <a:ea typeface="Calibri"/>
                    <a:cs typeface="Calibri"/>
                  </a:defRPr>
                </a:pPr>
                <a:r>
                  <a:rPr lang="en-US"/>
                  <a:t>Billion tons CO2e per year</a:t>
                </a:r>
              </a:p>
            </c:rich>
          </c:tx>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8147328"/>
        <c:crosses val="autoZero"/>
        <c:crossBetween val="midCat"/>
        <c:majorUnit val="50"/>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Calibri"/>
                <a:ea typeface="Calibri"/>
                <a:cs typeface="Calibri"/>
              </a:defRPr>
            </a:pPr>
            <a:r>
              <a:rPr lang="en-US" sz="2600" b="1" i="0" u="none" strike="noStrike" baseline="0">
                <a:solidFill>
                  <a:srgbClr val="000000"/>
                </a:solidFill>
                <a:latin typeface="Calibri"/>
              </a:rPr>
              <a:t>Temperature Change from Preindustrial</a:t>
            </a:r>
          </a:p>
        </c:rich>
      </c:tx>
      <c:layout/>
      <c:overlay val="1"/>
      <c:spPr>
        <a:noFill/>
        <a:ln w="25400">
          <a:noFill/>
        </a:ln>
      </c:spPr>
    </c:title>
    <c:autoTitleDeleted val="0"/>
    <c:plotArea>
      <c:layout>
        <c:manualLayout>
          <c:layoutTarget val="inner"/>
          <c:xMode val="edge"/>
          <c:yMode val="edge"/>
          <c:x val="0.15607975107420702"/>
          <c:y val="0.20044058252829206"/>
          <c:w val="0.61000658286627596"/>
          <c:h val="0.70484600449509316"/>
        </c:manualLayout>
      </c:layout>
      <c:scatterChart>
        <c:scatterStyle val="lineMarker"/>
        <c:varyColors val="0"/>
        <c:ser>
          <c:idx val="0"/>
          <c:order val="0"/>
          <c:tx>
            <c:v>BAU</c:v>
          </c:tx>
          <c:spPr>
            <a:ln w="50800">
              <a:solidFill>
                <a:srgbClr val="333333"/>
              </a:solidFill>
              <a:prstDash val="solid"/>
            </a:ln>
          </c:spPr>
          <c:marker>
            <c:symbol val="none"/>
          </c:marker>
          <c:xVal>
            <c:numRef>
              <c:f>BAU!$A$110:$A$210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BAU!$F$110:$F$210</c:f>
              <c:numCache>
                <c:formatCode>0.00</c:formatCode>
                <c:ptCount val="101"/>
                <c:pt idx="0">
                  <c:v>0.65589600000000003</c:v>
                </c:pt>
                <c:pt idx="1">
                  <c:v>0.69222399999999995</c:v>
                </c:pt>
                <c:pt idx="2">
                  <c:v>0.72114</c:v>
                </c:pt>
                <c:pt idx="3">
                  <c:v>0.74423399999999995</c:v>
                </c:pt>
                <c:pt idx="4">
                  <c:v>0.76221000000000005</c:v>
                </c:pt>
                <c:pt idx="5">
                  <c:v>0.77566000000000002</c:v>
                </c:pt>
                <c:pt idx="6">
                  <c:v>0.78548200000000001</c:v>
                </c:pt>
                <c:pt idx="7">
                  <c:v>0.79397799999999996</c:v>
                </c:pt>
                <c:pt idx="8">
                  <c:v>0.80239199999999999</c:v>
                </c:pt>
                <c:pt idx="9">
                  <c:v>0.81143500000000002</c:v>
                </c:pt>
                <c:pt idx="10">
                  <c:v>0.82221299999999997</c:v>
                </c:pt>
                <c:pt idx="11">
                  <c:v>0.83723099999999995</c:v>
                </c:pt>
                <c:pt idx="12">
                  <c:v>0.86621099999999995</c:v>
                </c:pt>
                <c:pt idx="13">
                  <c:v>0.91335699999999997</c:v>
                </c:pt>
                <c:pt idx="14">
                  <c:v>0.955318</c:v>
                </c:pt>
                <c:pt idx="15">
                  <c:v>0.99355300000000002</c:v>
                </c:pt>
                <c:pt idx="16">
                  <c:v>1.029128</c:v>
                </c:pt>
                <c:pt idx="17">
                  <c:v>1.06284</c:v>
                </c:pt>
                <c:pt idx="18">
                  <c:v>1.095283</c:v>
                </c:pt>
                <c:pt idx="19">
                  <c:v>1.1268929999999999</c:v>
                </c:pt>
                <c:pt idx="20">
                  <c:v>1.1579740000000001</c:v>
                </c:pt>
                <c:pt idx="21">
                  <c:v>1.1887099999999999</c:v>
                </c:pt>
                <c:pt idx="22">
                  <c:v>1.219276</c:v>
                </c:pt>
                <c:pt idx="23">
                  <c:v>1.2498769999999999</c:v>
                </c:pt>
                <c:pt idx="24">
                  <c:v>1.2806770000000001</c:v>
                </c:pt>
                <c:pt idx="25">
                  <c:v>1.3117909999999999</c:v>
                </c:pt>
                <c:pt idx="26">
                  <c:v>1.3432980000000001</c:v>
                </c:pt>
                <c:pt idx="27">
                  <c:v>1.3752390000000001</c:v>
                </c:pt>
                <c:pt idx="28">
                  <c:v>1.4076500000000001</c:v>
                </c:pt>
                <c:pt idx="29">
                  <c:v>1.440572</c:v>
                </c:pt>
                <c:pt idx="30">
                  <c:v>1.474105</c:v>
                </c:pt>
                <c:pt idx="31">
                  <c:v>1.5085150000000001</c:v>
                </c:pt>
                <c:pt idx="32">
                  <c:v>1.5441</c:v>
                </c:pt>
                <c:pt idx="33">
                  <c:v>1.5809230000000001</c:v>
                </c:pt>
                <c:pt idx="34">
                  <c:v>1.618857</c:v>
                </c:pt>
                <c:pt idx="35">
                  <c:v>1.6578059999999999</c:v>
                </c:pt>
                <c:pt idx="36">
                  <c:v>1.697646</c:v>
                </c:pt>
                <c:pt idx="37">
                  <c:v>1.7382489999999999</c:v>
                </c:pt>
                <c:pt idx="38">
                  <c:v>1.7795939999999999</c:v>
                </c:pt>
                <c:pt idx="39">
                  <c:v>1.821663</c:v>
                </c:pt>
                <c:pt idx="40">
                  <c:v>1.864509</c:v>
                </c:pt>
                <c:pt idx="41">
                  <c:v>1.908377</c:v>
                </c:pt>
                <c:pt idx="42">
                  <c:v>1.9535389999999999</c:v>
                </c:pt>
                <c:pt idx="43">
                  <c:v>2.000032</c:v>
                </c:pt>
                <c:pt idx="44">
                  <c:v>2.0476909999999999</c:v>
                </c:pt>
                <c:pt idx="45">
                  <c:v>2.0963919999999998</c:v>
                </c:pt>
                <c:pt idx="46">
                  <c:v>2.1460400000000002</c:v>
                </c:pt>
                <c:pt idx="47">
                  <c:v>2.196564</c:v>
                </c:pt>
                <c:pt idx="48">
                  <c:v>2.2479</c:v>
                </c:pt>
                <c:pt idx="49">
                  <c:v>2.300001</c:v>
                </c:pt>
                <c:pt idx="50">
                  <c:v>2.3529119999999999</c:v>
                </c:pt>
                <c:pt idx="51">
                  <c:v>2.4067400000000001</c:v>
                </c:pt>
                <c:pt idx="52">
                  <c:v>2.4613290000000001</c:v>
                </c:pt>
                <c:pt idx="53">
                  <c:v>2.5164460000000002</c:v>
                </c:pt>
                <c:pt idx="54">
                  <c:v>2.571987</c:v>
                </c:pt>
                <c:pt idx="55">
                  <c:v>2.6278839999999999</c:v>
                </c:pt>
                <c:pt idx="56">
                  <c:v>2.6841179999999998</c:v>
                </c:pt>
                <c:pt idx="57">
                  <c:v>2.7406869999999999</c:v>
                </c:pt>
                <c:pt idx="58">
                  <c:v>2.7975599999999998</c:v>
                </c:pt>
                <c:pt idx="59">
                  <c:v>2.8547210000000001</c:v>
                </c:pt>
                <c:pt idx="60">
                  <c:v>2.9120590000000002</c:v>
                </c:pt>
                <c:pt idx="61">
                  <c:v>2.969287</c:v>
                </c:pt>
                <c:pt idx="62">
                  <c:v>3.0261339999999999</c:v>
                </c:pt>
                <c:pt idx="63">
                  <c:v>3.0825640000000001</c:v>
                </c:pt>
                <c:pt idx="64">
                  <c:v>3.138687</c:v>
                </c:pt>
                <c:pt idx="65">
                  <c:v>3.194598</c:v>
                </c:pt>
                <c:pt idx="66">
                  <c:v>3.2503820000000001</c:v>
                </c:pt>
                <c:pt idx="67">
                  <c:v>3.3061069999999999</c:v>
                </c:pt>
                <c:pt idx="68">
                  <c:v>3.3618100000000002</c:v>
                </c:pt>
                <c:pt idx="69">
                  <c:v>3.4175170000000001</c:v>
                </c:pt>
                <c:pt idx="70">
                  <c:v>3.4731450000000001</c:v>
                </c:pt>
                <c:pt idx="71">
                  <c:v>3.528394</c:v>
                </c:pt>
                <c:pt idx="72">
                  <c:v>3.5829840000000002</c:v>
                </c:pt>
                <c:pt idx="73">
                  <c:v>3.6369150000000001</c:v>
                </c:pt>
                <c:pt idx="74">
                  <c:v>3.6903239999999999</c:v>
                </c:pt>
                <c:pt idx="75">
                  <c:v>3.7433230000000002</c:v>
                </c:pt>
                <c:pt idx="76">
                  <c:v>3.7960099999999999</c:v>
                </c:pt>
                <c:pt idx="77">
                  <c:v>3.8484609999999999</c:v>
                </c:pt>
                <c:pt idx="78">
                  <c:v>3.9007109999999998</c:v>
                </c:pt>
                <c:pt idx="79">
                  <c:v>3.9527899999999998</c:v>
                </c:pt>
                <c:pt idx="80">
                  <c:v>4.0046939999999998</c:v>
                </c:pt>
                <c:pt idx="81">
                  <c:v>4.0561699999999998</c:v>
                </c:pt>
                <c:pt idx="82">
                  <c:v>4.1067419999999997</c:v>
                </c:pt>
                <c:pt idx="83">
                  <c:v>4.1562770000000002</c:v>
                </c:pt>
                <c:pt idx="84">
                  <c:v>4.2049539999999999</c:v>
                </c:pt>
                <c:pt idx="85">
                  <c:v>4.2529070000000004</c:v>
                </c:pt>
                <c:pt idx="86">
                  <c:v>4.3002529999999997</c:v>
                </c:pt>
                <c:pt idx="87">
                  <c:v>4.3470899999999997</c:v>
                </c:pt>
                <c:pt idx="88">
                  <c:v>4.3934759999999997</c:v>
                </c:pt>
                <c:pt idx="89">
                  <c:v>4.4394479999999996</c:v>
                </c:pt>
                <c:pt idx="90">
                  <c:v>4.4850450000000004</c:v>
                </c:pt>
                <c:pt idx="91">
                  <c:v>4.5303300000000002</c:v>
                </c:pt>
                <c:pt idx="92">
                  <c:v>4.5753570000000003</c:v>
                </c:pt>
                <c:pt idx="93">
                  <c:v>4.6201679999999996</c:v>
                </c:pt>
                <c:pt idx="94">
                  <c:v>4.6647949999999998</c:v>
                </c:pt>
                <c:pt idx="95">
                  <c:v>4.7092700000000001</c:v>
                </c:pt>
                <c:pt idx="96">
                  <c:v>4.7536040000000002</c:v>
                </c:pt>
                <c:pt idx="97">
                  <c:v>4.7977910000000001</c:v>
                </c:pt>
                <c:pt idx="98">
                  <c:v>4.8418190000000001</c:v>
                </c:pt>
                <c:pt idx="99">
                  <c:v>4.8856739999999999</c:v>
                </c:pt>
                <c:pt idx="100">
                  <c:v>4.9293620000000002</c:v>
                </c:pt>
              </c:numCache>
            </c:numRef>
          </c:yVal>
          <c:smooth val="1"/>
        </c:ser>
        <c:ser>
          <c:idx val="1"/>
          <c:order val="1"/>
          <c:tx>
            <c:v>US Alone</c:v>
          </c:tx>
          <c:spPr>
            <a:ln w="50800">
              <a:solidFill>
                <a:srgbClr val="800000"/>
              </a:solidFill>
              <a:prstDash val="sysDash"/>
            </a:ln>
          </c:spPr>
          <c:marker>
            <c:symbol val="none"/>
          </c:marker>
          <c:xVal>
            <c:numRef>
              <c:f>'US Alone'!$A$110:$A$210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'US Alone'!$F$110:$F$210</c:f>
              <c:numCache>
                <c:formatCode>0.00</c:formatCode>
                <c:ptCount val="101"/>
                <c:pt idx="0">
                  <c:v>0.65589600000000003</c:v>
                </c:pt>
                <c:pt idx="1">
                  <c:v>0.69222399999999995</c:v>
                </c:pt>
                <c:pt idx="2">
                  <c:v>0.72114</c:v>
                </c:pt>
                <c:pt idx="3">
                  <c:v>0.74423399999999995</c:v>
                </c:pt>
                <c:pt idx="4">
                  <c:v>0.76221000000000005</c:v>
                </c:pt>
                <c:pt idx="5">
                  <c:v>0.77566000000000002</c:v>
                </c:pt>
                <c:pt idx="6">
                  <c:v>0.78548200000000001</c:v>
                </c:pt>
                <c:pt idx="7">
                  <c:v>0.79397799999999996</c:v>
                </c:pt>
                <c:pt idx="8">
                  <c:v>0.80239199999999999</c:v>
                </c:pt>
                <c:pt idx="9">
                  <c:v>0.81143500000000002</c:v>
                </c:pt>
                <c:pt idx="10">
                  <c:v>0.82221200000000005</c:v>
                </c:pt>
                <c:pt idx="11">
                  <c:v>0.83721199999999996</c:v>
                </c:pt>
                <c:pt idx="12">
                  <c:v>0.86613799999999996</c:v>
                </c:pt>
                <c:pt idx="13">
                  <c:v>0.91317499999999996</c:v>
                </c:pt>
                <c:pt idx="14">
                  <c:v>0.95496199999999998</c:v>
                </c:pt>
                <c:pt idx="15">
                  <c:v>0.99294800000000005</c:v>
                </c:pt>
                <c:pt idx="16">
                  <c:v>1.0281960000000001</c:v>
                </c:pt>
                <c:pt idx="17">
                  <c:v>1.061501</c:v>
                </c:pt>
                <c:pt idx="18">
                  <c:v>1.093456</c:v>
                </c:pt>
                <c:pt idx="19">
                  <c:v>1.1244970000000001</c:v>
                </c:pt>
                <c:pt idx="20">
                  <c:v>1.15493</c:v>
                </c:pt>
                <c:pt idx="21">
                  <c:v>1.184938</c:v>
                </c:pt>
                <c:pt idx="22">
                  <c:v>1.2147060000000001</c:v>
                </c:pt>
                <c:pt idx="23">
                  <c:v>1.244442</c:v>
                </c:pt>
                <c:pt idx="24">
                  <c:v>1.2743169999999999</c:v>
                </c:pt>
                <c:pt idx="25">
                  <c:v>1.3044480000000001</c:v>
                </c:pt>
                <c:pt idx="26">
                  <c:v>1.3349139999999999</c:v>
                </c:pt>
                <c:pt idx="27">
                  <c:v>1.365761</c:v>
                </c:pt>
                <c:pt idx="28">
                  <c:v>1.397027</c:v>
                </c:pt>
                <c:pt idx="29">
                  <c:v>1.4287570000000001</c:v>
                </c:pt>
                <c:pt idx="30">
                  <c:v>1.4610540000000001</c:v>
                </c:pt>
                <c:pt idx="31">
                  <c:v>1.4941850000000001</c:v>
                </c:pt>
                <c:pt idx="32">
                  <c:v>1.52844</c:v>
                </c:pt>
                <c:pt idx="33">
                  <c:v>1.563874</c:v>
                </c:pt>
                <c:pt idx="34">
                  <c:v>1.6003529999999999</c:v>
                </c:pt>
                <c:pt idx="35">
                  <c:v>1.637778</c:v>
                </c:pt>
                <c:pt idx="36">
                  <c:v>1.676023</c:v>
                </c:pt>
                <c:pt idx="37">
                  <c:v>1.71496</c:v>
                </c:pt>
                <c:pt idx="38">
                  <c:v>1.75457</c:v>
                </c:pt>
                <c:pt idx="39">
                  <c:v>1.7948379999999999</c:v>
                </c:pt>
                <c:pt idx="40">
                  <c:v>1.83582</c:v>
                </c:pt>
                <c:pt idx="41">
                  <c:v>1.8777619999999999</c:v>
                </c:pt>
                <c:pt idx="42">
                  <c:v>1.9209369999999999</c:v>
                </c:pt>
                <c:pt idx="43">
                  <c:v>1.965384</c:v>
                </c:pt>
                <c:pt idx="44">
                  <c:v>2.010939</c:v>
                </c:pt>
                <c:pt idx="45">
                  <c:v>2.0574789999999998</c:v>
                </c:pt>
                <c:pt idx="46">
                  <c:v>2.1049120000000001</c:v>
                </c:pt>
                <c:pt idx="47">
                  <c:v>2.1531690000000001</c:v>
                </c:pt>
                <c:pt idx="48">
                  <c:v>2.202191</c:v>
                </c:pt>
                <c:pt idx="49">
                  <c:v>2.2519330000000002</c:v>
                </c:pt>
                <c:pt idx="50">
                  <c:v>2.3024420000000001</c:v>
                </c:pt>
                <c:pt idx="51">
                  <c:v>2.3538290000000002</c:v>
                </c:pt>
                <c:pt idx="52">
                  <c:v>2.405942</c:v>
                </c:pt>
                <c:pt idx="53">
                  <c:v>2.4585490000000001</c:v>
                </c:pt>
                <c:pt idx="54">
                  <c:v>2.5115509999999999</c:v>
                </c:pt>
                <c:pt idx="55">
                  <c:v>2.56488</c:v>
                </c:pt>
                <c:pt idx="56">
                  <c:v>2.6185179999999999</c:v>
                </c:pt>
                <c:pt idx="57">
                  <c:v>2.6724640000000002</c:v>
                </c:pt>
                <c:pt idx="58">
                  <c:v>2.7266910000000002</c:v>
                </c:pt>
                <c:pt idx="59">
                  <c:v>2.781183</c:v>
                </c:pt>
                <c:pt idx="60">
                  <c:v>2.8358310000000002</c:v>
                </c:pt>
                <c:pt idx="61">
                  <c:v>2.8903490000000001</c:v>
                </c:pt>
                <c:pt idx="62">
                  <c:v>2.9444650000000001</c:v>
                </c:pt>
                <c:pt idx="63">
                  <c:v>2.9981420000000001</c:v>
                </c:pt>
                <c:pt idx="64">
                  <c:v>3.0514920000000001</c:v>
                </c:pt>
                <c:pt idx="65">
                  <c:v>3.104606</c:v>
                </c:pt>
                <c:pt idx="66">
                  <c:v>3.157572</c:v>
                </c:pt>
                <c:pt idx="67">
                  <c:v>3.210458</c:v>
                </c:pt>
                <c:pt idx="68">
                  <c:v>3.2633030000000001</c:v>
                </c:pt>
                <c:pt idx="69">
                  <c:v>3.3161309999999999</c:v>
                </c:pt>
                <c:pt idx="70">
                  <c:v>3.3688630000000002</c:v>
                </c:pt>
                <c:pt idx="71">
                  <c:v>3.4211960000000001</c:v>
                </c:pt>
                <c:pt idx="72">
                  <c:v>3.4728530000000002</c:v>
                </c:pt>
                <c:pt idx="73">
                  <c:v>3.5238299999999998</c:v>
                </c:pt>
                <c:pt idx="74">
                  <c:v>3.574265</c:v>
                </c:pt>
                <c:pt idx="75">
                  <c:v>3.624269</c:v>
                </c:pt>
                <c:pt idx="76">
                  <c:v>3.6739389999999998</c:v>
                </c:pt>
                <c:pt idx="77">
                  <c:v>3.7233540000000001</c:v>
                </c:pt>
                <c:pt idx="78">
                  <c:v>3.772548</c:v>
                </c:pt>
                <c:pt idx="79">
                  <c:v>3.8215509999999999</c:v>
                </c:pt>
                <c:pt idx="80">
                  <c:v>3.8703590000000001</c:v>
                </c:pt>
                <c:pt idx="81">
                  <c:v>3.91872</c:v>
                </c:pt>
                <c:pt idx="82">
                  <c:v>3.9661559999999998</c:v>
                </c:pt>
                <c:pt idx="83">
                  <c:v>4.0125289999999998</c:v>
                </c:pt>
                <c:pt idx="84">
                  <c:v>4.0580170000000004</c:v>
                </c:pt>
                <c:pt idx="85">
                  <c:v>4.1027529999999999</c:v>
                </c:pt>
                <c:pt idx="86">
                  <c:v>4.1468540000000003</c:v>
                </c:pt>
                <c:pt idx="87">
                  <c:v>4.1904149999999998</c:v>
                </c:pt>
                <c:pt idx="88">
                  <c:v>4.233498</c:v>
                </c:pt>
                <c:pt idx="89">
                  <c:v>4.2761380000000004</c:v>
                </c:pt>
                <c:pt idx="90">
                  <c:v>4.3183740000000004</c:v>
                </c:pt>
                <c:pt idx="91">
                  <c:v>4.3602679999999996</c:v>
                </c:pt>
                <c:pt idx="92">
                  <c:v>4.4018769999999998</c:v>
                </c:pt>
                <c:pt idx="93">
                  <c:v>4.4432390000000002</c:v>
                </c:pt>
                <c:pt idx="94">
                  <c:v>4.484388</c:v>
                </c:pt>
                <c:pt idx="95">
                  <c:v>4.5253519999999998</c:v>
                </c:pt>
                <c:pt idx="96">
                  <c:v>4.5661399999999999</c:v>
                </c:pt>
                <c:pt idx="97">
                  <c:v>4.6067450000000001</c:v>
                </c:pt>
                <c:pt idx="98">
                  <c:v>4.6471580000000001</c:v>
                </c:pt>
                <c:pt idx="99">
                  <c:v>4.6873630000000004</c:v>
                </c:pt>
                <c:pt idx="100">
                  <c:v>4.7273639999999997</c:v>
                </c:pt>
              </c:numCache>
            </c:numRef>
          </c:yVal>
          <c:smooth val="0"/>
        </c:ser>
        <c:ser>
          <c:idx val="3"/>
          <c:order val="2"/>
          <c:tx>
            <c:v>US Alone plus all same rate</c:v>
          </c:tx>
          <c:spPr>
            <a:ln w="50800">
              <a:solidFill>
                <a:srgbClr val="92D050"/>
              </a:solidFill>
              <a:prstDash val="sysDash"/>
            </a:ln>
          </c:spPr>
          <c:marker>
            <c:symbol val="none"/>
          </c:marker>
          <c:xVal>
            <c:numRef>
              <c:f>'World acts at US rate, ROW 2014'!$A$110:$A$210</c:f>
              <c:numCache>
                <c:formatCode>General</c:formatCode>
                <c:ptCount val="10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pt idx="66">
                  <c:v>2066</c:v>
                </c:pt>
                <c:pt idx="67">
                  <c:v>2067</c:v>
                </c:pt>
                <c:pt idx="68">
                  <c:v>2068</c:v>
                </c:pt>
                <c:pt idx="69">
                  <c:v>2069</c:v>
                </c:pt>
                <c:pt idx="70">
                  <c:v>2070</c:v>
                </c:pt>
                <c:pt idx="71">
                  <c:v>2071</c:v>
                </c:pt>
                <c:pt idx="72">
                  <c:v>2072</c:v>
                </c:pt>
                <c:pt idx="73">
                  <c:v>2073</c:v>
                </c:pt>
                <c:pt idx="74">
                  <c:v>2074</c:v>
                </c:pt>
                <c:pt idx="75">
                  <c:v>2075</c:v>
                </c:pt>
                <c:pt idx="76">
                  <c:v>2076</c:v>
                </c:pt>
                <c:pt idx="77">
                  <c:v>2077</c:v>
                </c:pt>
                <c:pt idx="78">
                  <c:v>2078</c:v>
                </c:pt>
                <c:pt idx="79">
                  <c:v>2079</c:v>
                </c:pt>
                <c:pt idx="80">
                  <c:v>2080</c:v>
                </c:pt>
                <c:pt idx="81">
                  <c:v>2081</c:v>
                </c:pt>
                <c:pt idx="82">
                  <c:v>2082</c:v>
                </c:pt>
                <c:pt idx="83">
                  <c:v>2083</c:v>
                </c:pt>
                <c:pt idx="84">
                  <c:v>2084</c:v>
                </c:pt>
                <c:pt idx="85">
                  <c:v>2085</c:v>
                </c:pt>
                <c:pt idx="86">
                  <c:v>2086</c:v>
                </c:pt>
                <c:pt idx="87">
                  <c:v>2087</c:v>
                </c:pt>
                <c:pt idx="88">
                  <c:v>2088</c:v>
                </c:pt>
                <c:pt idx="89">
                  <c:v>2089</c:v>
                </c:pt>
                <c:pt idx="90">
                  <c:v>2090</c:v>
                </c:pt>
                <c:pt idx="91">
                  <c:v>2091</c:v>
                </c:pt>
                <c:pt idx="92">
                  <c:v>2092</c:v>
                </c:pt>
                <c:pt idx="93">
                  <c:v>2093</c:v>
                </c:pt>
                <c:pt idx="94">
                  <c:v>2094</c:v>
                </c:pt>
                <c:pt idx="95">
                  <c:v>2095</c:v>
                </c:pt>
                <c:pt idx="96">
                  <c:v>2096</c:v>
                </c:pt>
                <c:pt idx="97">
                  <c:v>2097</c:v>
                </c:pt>
                <c:pt idx="98">
                  <c:v>2098</c:v>
                </c:pt>
                <c:pt idx="99">
                  <c:v>2099</c:v>
                </c:pt>
                <c:pt idx="100">
                  <c:v>2100</c:v>
                </c:pt>
              </c:numCache>
            </c:numRef>
          </c:xVal>
          <c:yVal>
            <c:numRef>
              <c:f>'World acts at US rate, ROW 2014'!$F$110:$F$210</c:f>
              <c:numCache>
                <c:formatCode>0.00</c:formatCode>
                <c:ptCount val="101"/>
                <c:pt idx="0">
                  <c:v>0.65589600000000003</c:v>
                </c:pt>
                <c:pt idx="1">
                  <c:v>0.69222399999999995</c:v>
                </c:pt>
                <c:pt idx="2">
                  <c:v>0.72114</c:v>
                </c:pt>
                <c:pt idx="3">
                  <c:v>0.74423399999999995</c:v>
                </c:pt>
                <c:pt idx="4">
                  <c:v>0.76221000000000005</c:v>
                </c:pt>
                <c:pt idx="5">
                  <c:v>0.77566000000000002</c:v>
                </c:pt>
                <c:pt idx="6">
                  <c:v>0.78548200000000001</c:v>
                </c:pt>
                <c:pt idx="7">
                  <c:v>0.79397799999999996</c:v>
                </c:pt>
                <c:pt idx="8">
                  <c:v>0.80239199999999999</c:v>
                </c:pt>
                <c:pt idx="9">
                  <c:v>0.81143500000000002</c:v>
                </c:pt>
                <c:pt idx="10">
                  <c:v>0.82221200000000005</c:v>
                </c:pt>
                <c:pt idx="11">
                  <c:v>0.83721199999999996</c:v>
                </c:pt>
                <c:pt idx="12">
                  <c:v>0.86613799999999996</c:v>
                </c:pt>
                <c:pt idx="13">
                  <c:v>0.91317499999999996</c:v>
                </c:pt>
                <c:pt idx="14">
                  <c:v>0.95496199999999998</c:v>
                </c:pt>
                <c:pt idx="15">
                  <c:v>0.992923</c:v>
                </c:pt>
                <c:pt idx="16">
                  <c:v>1.0278830000000001</c:v>
                </c:pt>
                <c:pt idx="17">
                  <c:v>1.0603739999999999</c:v>
                </c:pt>
                <c:pt idx="18">
                  <c:v>1.0908150000000001</c:v>
                </c:pt>
                <c:pt idx="19">
                  <c:v>1.1195269999999999</c:v>
                </c:pt>
                <c:pt idx="20">
                  <c:v>1.146747</c:v>
                </c:pt>
                <c:pt idx="21">
                  <c:v>1.1726110000000001</c:v>
                </c:pt>
                <c:pt idx="22">
                  <c:v>1.197225</c:v>
                </c:pt>
                <c:pt idx="23">
                  <c:v>1.2207319999999999</c:v>
                </c:pt>
                <c:pt idx="24">
                  <c:v>1.2432669999999999</c:v>
                </c:pt>
                <c:pt idx="25">
                  <c:v>1.2649379999999999</c:v>
                </c:pt>
                <c:pt idx="26">
                  <c:v>1.28583</c:v>
                </c:pt>
                <c:pt idx="27">
                  <c:v>1.3060020000000001</c:v>
                </c:pt>
                <c:pt idx="28">
                  <c:v>1.3255110000000001</c:v>
                </c:pt>
                <c:pt idx="29">
                  <c:v>1.3444240000000001</c:v>
                </c:pt>
                <c:pt idx="30">
                  <c:v>1.3628709999999999</c:v>
                </c:pt>
                <c:pt idx="31">
                  <c:v>1.3811439999999999</c:v>
                </c:pt>
                <c:pt idx="32">
                  <c:v>1.3995420000000001</c:v>
                </c:pt>
                <c:pt idx="33">
                  <c:v>1.418129</c:v>
                </c:pt>
                <c:pt idx="34">
                  <c:v>1.4367829999999999</c:v>
                </c:pt>
                <c:pt idx="35">
                  <c:v>1.455425</c:v>
                </c:pt>
                <c:pt idx="36">
                  <c:v>1.473948</c:v>
                </c:pt>
                <c:pt idx="37">
                  <c:v>1.4922439999999999</c:v>
                </c:pt>
                <c:pt idx="38">
                  <c:v>1.5103150000000001</c:v>
                </c:pt>
                <c:pt idx="39">
                  <c:v>1.5281670000000001</c:v>
                </c:pt>
                <c:pt idx="40">
                  <c:v>1.545876</c:v>
                </c:pt>
                <c:pt idx="41">
                  <c:v>1.563709</c:v>
                </c:pt>
                <c:pt idx="42">
                  <c:v>1.5819589999999999</c:v>
                </c:pt>
                <c:pt idx="43">
                  <c:v>1.6006800000000001</c:v>
                </c:pt>
                <c:pt idx="44">
                  <c:v>1.6197250000000001</c:v>
                </c:pt>
                <c:pt idx="45">
                  <c:v>1.6389929999999999</c:v>
                </c:pt>
                <c:pt idx="46">
                  <c:v>1.658406</c:v>
                </c:pt>
                <c:pt idx="47">
                  <c:v>1.6779139999999999</c:v>
                </c:pt>
                <c:pt idx="48">
                  <c:v>1.697471</c:v>
                </c:pt>
                <c:pt idx="49">
                  <c:v>1.71705</c:v>
                </c:pt>
                <c:pt idx="50">
                  <c:v>1.736713</c:v>
                </c:pt>
                <c:pt idx="51">
                  <c:v>1.756596</c:v>
                </c:pt>
                <c:pt idx="52">
                  <c:v>1.7766599999999999</c:v>
                </c:pt>
                <c:pt idx="53">
                  <c:v>1.7967979999999999</c:v>
                </c:pt>
                <c:pt idx="54">
                  <c:v>1.8169999999999999</c:v>
                </c:pt>
                <c:pt idx="55">
                  <c:v>1.837262</c:v>
                </c:pt>
                <c:pt idx="56">
                  <c:v>1.857612</c:v>
                </c:pt>
                <c:pt idx="57">
                  <c:v>1.8780829999999999</c:v>
                </c:pt>
                <c:pt idx="58">
                  <c:v>1.8986670000000001</c:v>
                </c:pt>
                <c:pt idx="59">
                  <c:v>1.9193659999999999</c:v>
                </c:pt>
                <c:pt idx="60">
                  <c:v>1.9400809999999999</c:v>
                </c:pt>
                <c:pt idx="61">
                  <c:v>1.9605330000000001</c:v>
                </c:pt>
                <c:pt idx="62">
                  <c:v>1.9804649999999999</c:v>
                </c:pt>
                <c:pt idx="63">
                  <c:v>1.9998530000000001</c:v>
                </c:pt>
                <c:pt idx="64">
                  <c:v>2.0188169999999999</c:v>
                </c:pt>
                <c:pt idx="65">
                  <c:v>2.0374560000000002</c:v>
                </c:pt>
                <c:pt idx="66">
                  <c:v>2.0558580000000002</c:v>
                </c:pt>
                <c:pt idx="67">
                  <c:v>2.0740970000000001</c:v>
                </c:pt>
                <c:pt idx="68">
                  <c:v>2.0922100000000001</c:v>
                </c:pt>
                <c:pt idx="69">
                  <c:v>2.110223</c:v>
                </c:pt>
                <c:pt idx="70">
                  <c:v>2.1280559999999999</c:v>
                </c:pt>
                <c:pt idx="71">
                  <c:v>2.14541</c:v>
                </c:pt>
                <c:pt idx="72">
                  <c:v>2.1620089999999998</c:v>
                </c:pt>
                <c:pt idx="73">
                  <c:v>2.1778580000000001</c:v>
                </c:pt>
                <c:pt idx="74">
                  <c:v>2.1930990000000001</c:v>
                </c:pt>
                <c:pt idx="75">
                  <c:v>2.207846</c:v>
                </c:pt>
                <c:pt idx="76">
                  <c:v>2.2221989999999998</c:v>
                </c:pt>
                <c:pt idx="77">
                  <c:v>2.236237</c:v>
                </c:pt>
                <c:pt idx="78">
                  <c:v>2.2499950000000002</c:v>
                </c:pt>
                <c:pt idx="79">
                  <c:v>2.2635040000000002</c:v>
                </c:pt>
                <c:pt idx="80">
                  <c:v>2.2767629999999999</c:v>
                </c:pt>
                <c:pt idx="81">
                  <c:v>2.2895210000000001</c:v>
                </c:pt>
                <c:pt idx="82">
                  <c:v>2.301329</c:v>
                </c:pt>
                <c:pt idx="83">
                  <c:v>2.3120829999999999</c:v>
                </c:pt>
                <c:pt idx="84">
                  <c:v>2.3219820000000002</c:v>
                </c:pt>
                <c:pt idx="85">
                  <c:v>2.3311760000000001</c:v>
                </c:pt>
                <c:pt idx="86">
                  <c:v>2.3397920000000001</c:v>
                </c:pt>
                <c:pt idx="87">
                  <c:v>2.3479329999999998</c:v>
                </c:pt>
                <c:pt idx="88">
                  <c:v>2.3556629999999998</c:v>
                </c:pt>
                <c:pt idx="89">
                  <c:v>2.3630230000000001</c:v>
                </c:pt>
                <c:pt idx="90">
                  <c:v>2.370053</c:v>
                </c:pt>
                <c:pt idx="91">
                  <c:v>2.3768159999999998</c:v>
                </c:pt>
                <c:pt idx="92">
                  <c:v>2.3833669999999998</c:v>
                </c:pt>
                <c:pt idx="93">
                  <c:v>2.389745</c:v>
                </c:pt>
                <c:pt idx="94">
                  <c:v>2.3959830000000002</c:v>
                </c:pt>
                <c:pt idx="95">
                  <c:v>2.4021110000000001</c:v>
                </c:pt>
                <c:pt idx="96">
                  <c:v>2.4081389999999998</c:v>
                </c:pt>
                <c:pt idx="97">
                  <c:v>2.4140600000000001</c:v>
                </c:pt>
                <c:pt idx="98">
                  <c:v>2.4198620000000002</c:v>
                </c:pt>
                <c:pt idx="99">
                  <c:v>2.425532</c:v>
                </c:pt>
                <c:pt idx="100">
                  <c:v>2.431073</c:v>
                </c:pt>
              </c:numCache>
            </c:numRef>
          </c:yVal>
          <c:smooth val="0"/>
        </c:ser>
        <c:dLbls>
          <c:showLegendKey val="0"/>
          <c:showVal val="0"/>
          <c:showCatName val="0"/>
          <c:showSerName val="0"/>
          <c:showPercent val="0"/>
          <c:showBubbleSize val="0"/>
        </c:dLbls>
        <c:axId val="118238208"/>
        <c:axId val="118240000"/>
      </c:scatterChart>
      <c:valAx>
        <c:axId val="118238208"/>
        <c:scaling>
          <c:orientation val="minMax"/>
          <c:max val="2100"/>
          <c:min val="2000"/>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8240000"/>
        <c:crosses val="autoZero"/>
        <c:crossBetween val="midCat"/>
      </c:valAx>
      <c:valAx>
        <c:axId val="118240000"/>
        <c:scaling>
          <c:orientation val="minMax"/>
          <c:max val="5"/>
          <c:min val="0"/>
        </c:scaling>
        <c:delete val="0"/>
        <c:axPos val="l"/>
        <c:majorGridlines>
          <c:spPr>
            <a:ln w="3175">
              <a:solidFill>
                <a:srgbClr val="808080"/>
              </a:solidFill>
              <a:prstDash val="solid"/>
            </a:ln>
          </c:spPr>
        </c:majorGridlines>
        <c:title>
          <c:tx>
            <c:rich>
              <a:bodyPr/>
              <a:lstStyle/>
              <a:p>
                <a:pPr>
                  <a:defRPr sz="1800" b="1" i="0" u="none" strike="noStrike" baseline="0">
                    <a:solidFill>
                      <a:srgbClr val="000000"/>
                    </a:solidFill>
                    <a:latin typeface="Calibri"/>
                    <a:ea typeface="Calibri"/>
                    <a:cs typeface="Calibri"/>
                  </a:defRPr>
                </a:pPr>
                <a:r>
                  <a:rPr lang="en-US"/>
                  <a:t>Temperature</a:t>
                </a:r>
                <a:r>
                  <a:rPr lang="en-US" baseline="0"/>
                  <a:t> Chan</a:t>
                </a:r>
                <a:r>
                  <a:rPr lang="en-US" sz="1800" baseline="0"/>
                  <a:t>ge in Degrees C</a:t>
                </a:r>
              </a:p>
            </c:rich>
          </c:tx>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8238208"/>
        <c:crosses val="autoZero"/>
        <c:crossBetween val="midCat"/>
      </c:valAx>
      <c:spPr>
        <a:solidFill>
          <a:srgbClr val="FFFF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22</xdr:row>
      <xdr:rowOff>0</xdr:rowOff>
    </xdr:from>
    <xdr:to>
      <xdr:col>2</xdr:col>
      <xdr:colOff>0</xdr:colOff>
      <xdr:row>22</xdr:row>
      <xdr:rowOff>0</xdr:rowOff>
    </xdr:to>
    <xdr:grpSp>
      <xdr:nvGrpSpPr>
        <xdr:cNvPr id="180481" name="Group 9"/>
        <xdr:cNvGrpSpPr>
          <a:grpSpLocks/>
        </xdr:cNvGrpSpPr>
      </xdr:nvGrpSpPr>
      <xdr:grpSpPr bwMode="auto">
        <a:xfrm>
          <a:off x="6360583" y="13017500"/>
          <a:ext cx="0" cy="0"/>
          <a:chOff x="1240" y="1968"/>
          <a:chExt cx="960" cy="960"/>
        </a:xfrm>
      </xdr:grpSpPr>
      <xdr:sp macro="" textlink="">
        <xdr:nvSpPr>
          <xdr:cNvPr id="4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2" name="Group 5"/>
        <xdr:cNvGrpSpPr>
          <a:grpSpLocks/>
        </xdr:cNvGrpSpPr>
      </xdr:nvGrpSpPr>
      <xdr:grpSpPr bwMode="auto">
        <a:xfrm>
          <a:off x="6360583" y="13017500"/>
          <a:ext cx="0" cy="0"/>
          <a:chOff x="1240" y="1968"/>
          <a:chExt cx="960" cy="960"/>
        </a:xfrm>
      </xdr:grpSpPr>
      <xdr:sp macro="" textlink="">
        <xdr:nvSpPr>
          <xdr:cNvPr id="4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2"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3" name="Group 8"/>
        <xdr:cNvGrpSpPr>
          <a:grpSpLocks/>
        </xdr:cNvGrpSpPr>
      </xdr:nvGrpSpPr>
      <xdr:grpSpPr bwMode="auto">
        <a:xfrm>
          <a:off x="6360583" y="13017500"/>
          <a:ext cx="0" cy="0"/>
          <a:chOff x="1240" y="1968"/>
          <a:chExt cx="960" cy="960"/>
        </a:xfrm>
      </xdr:grpSpPr>
      <xdr:sp macro="" textlink="">
        <xdr:nvSpPr>
          <xdr:cNvPr id="3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4" name="Group 11"/>
        <xdr:cNvGrpSpPr>
          <a:grpSpLocks/>
        </xdr:cNvGrpSpPr>
      </xdr:nvGrpSpPr>
      <xdr:grpSpPr bwMode="auto">
        <a:xfrm>
          <a:off x="6360583" y="13017500"/>
          <a:ext cx="0" cy="0"/>
          <a:chOff x="1240" y="1968"/>
          <a:chExt cx="960" cy="960"/>
        </a:xfrm>
      </xdr:grpSpPr>
      <xdr:sp macro="" textlink="">
        <xdr:nvSpPr>
          <xdr:cNvPr id="37"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8"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5" name="Group 14"/>
        <xdr:cNvGrpSpPr>
          <a:grpSpLocks/>
        </xdr:cNvGrpSpPr>
      </xdr:nvGrpSpPr>
      <xdr:grpSpPr bwMode="auto">
        <a:xfrm>
          <a:off x="6360583" y="13017500"/>
          <a:ext cx="0" cy="0"/>
          <a:chOff x="1240" y="1968"/>
          <a:chExt cx="960" cy="960"/>
        </a:xfrm>
      </xdr:grpSpPr>
      <xdr:sp macro="" textlink="">
        <xdr:nvSpPr>
          <xdr:cNvPr id="35"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6" name="Group 17"/>
        <xdr:cNvGrpSpPr>
          <a:grpSpLocks/>
        </xdr:cNvGrpSpPr>
      </xdr:nvGrpSpPr>
      <xdr:grpSpPr bwMode="auto">
        <a:xfrm>
          <a:off x="6360583" y="13017500"/>
          <a:ext cx="0" cy="0"/>
          <a:chOff x="1240" y="1968"/>
          <a:chExt cx="960" cy="960"/>
        </a:xfrm>
      </xdr:grpSpPr>
      <xdr:sp macro="" textlink="">
        <xdr:nvSpPr>
          <xdr:cNvPr id="33"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4"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7" name="Group 9"/>
        <xdr:cNvGrpSpPr>
          <a:grpSpLocks/>
        </xdr:cNvGrpSpPr>
      </xdr:nvGrpSpPr>
      <xdr:grpSpPr bwMode="auto">
        <a:xfrm>
          <a:off x="6360583" y="13017500"/>
          <a:ext cx="0" cy="0"/>
          <a:chOff x="1240" y="1968"/>
          <a:chExt cx="960" cy="960"/>
        </a:xfrm>
      </xdr:grpSpPr>
      <xdr:sp macro="" textlink="">
        <xdr:nvSpPr>
          <xdr:cNvPr id="9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8" name="Group 5"/>
        <xdr:cNvGrpSpPr>
          <a:grpSpLocks/>
        </xdr:cNvGrpSpPr>
      </xdr:nvGrpSpPr>
      <xdr:grpSpPr bwMode="auto">
        <a:xfrm>
          <a:off x="6360583" y="13017500"/>
          <a:ext cx="0" cy="0"/>
          <a:chOff x="1240" y="1968"/>
          <a:chExt cx="960" cy="960"/>
        </a:xfrm>
      </xdr:grpSpPr>
      <xdr:sp macro="" textlink="">
        <xdr:nvSpPr>
          <xdr:cNvPr id="90"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9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89" name="Group 8"/>
        <xdr:cNvGrpSpPr>
          <a:grpSpLocks/>
        </xdr:cNvGrpSpPr>
      </xdr:nvGrpSpPr>
      <xdr:grpSpPr bwMode="auto">
        <a:xfrm>
          <a:off x="6360583" y="13017500"/>
          <a:ext cx="0" cy="0"/>
          <a:chOff x="1240" y="1968"/>
          <a:chExt cx="960" cy="960"/>
        </a:xfrm>
      </xdr:grpSpPr>
      <xdr:sp macro="" textlink="">
        <xdr:nvSpPr>
          <xdr:cNvPr id="87"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9"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0" name="Group 11"/>
        <xdr:cNvGrpSpPr>
          <a:grpSpLocks/>
        </xdr:cNvGrpSpPr>
      </xdr:nvGrpSpPr>
      <xdr:grpSpPr bwMode="auto">
        <a:xfrm>
          <a:off x="6360583" y="13017500"/>
          <a:ext cx="0" cy="0"/>
          <a:chOff x="1240" y="1968"/>
          <a:chExt cx="960" cy="960"/>
        </a:xfrm>
      </xdr:grpSpPr>
      <xdr:sp macro="" textlink="">
        <xdr:nvSpPr>
          <xdr:cNvPr id="8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22"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1" name="Group 14"/>
        <xdr:cNvGrpSpPr>
          <a:grpSpLocks/>
        </xdr:cNvGrpSpPr>
      </xdr:nvGrpSpPr>
      <xdr:grpSpPr bwMode="auto">
        <a:xfrm>
          <a:off x="6360583" y="13017500"/>
          <a:ext cx="0" cy="0"/>
          <a:chOff x="1240" y="1968"/>
          <a:chExt cx="960" cy="960"/>
        </a:xfrm>
      </xdr:grpSpPr>
      <xdr:sp macro="" textlink="">
        <xdr:nvSpPr>
          <xdr:cNvPr id="83"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1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2" name="Group 17"/>
        <xdr:cNvGrpSpPr>
          <a:grpSpLocks/>
        </xdr:cNvGrpSpPr>
      </xdr:nvGrpSpPr>
      <xdr:grpSpPr bwMode="auto">
        <a:xfrm>
          <a:off x="6360583" y="13017500"/>
          <a:ext cx="0" cy="0"/>
          <a:chOff x="1240" y="1968"/>
          <a:chExt cx="960" cy="960"/>
        </a:xfrm>
      </xdr:grpSpPr>
      <xdr:sp macro="" textlink="">
        <xdr:nvSpPr>
          <xdr:cNvPr id="81"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10"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3" name="Group 9"/>
        <xdr:cNvGrpSpPr>
          <a:grpSpLocks/>
        </xdr:cNvGrpSpPr>
      </xdr:nvGrpSpPr>
      <xdr:grpSpPr bwMode="auto">
        <a:xfrm>
          <a:off x="6360583" y="13017500"/>
          <a:ext cx="0" cy="0"/>
          <a:chOff x="1240" y="1968"/>
          <a:chExt cx="960" cy="960"/>
        </a:xfrm>
      </xdr:grpSpPr>
      <xdr:sp macro="" textlink="">
        <xdr:nvSpPr>
          <xdr:cNvPr id="7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0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4" name="Group 5"/>
        <xdr:cNvGrpSpPr>
          <a:grpSpLocks/>
        </xdr:cNvGrpSpPr>
      </xdr:nvGrpSpPr>
      <xdr:grpSpPr bwMode="auto">
        <a:xfrm>
          <a:off x="6360583" y="13017500"/>
          <a:ext cx="0" cy="0"/>
          <a:chOff x="1240" y="1968"/>
          <a:chExt cx="960" cy="960"/>
        </a:xfrm>
      </xdr:grpSpPr>
      <xdr:sp macro="" textlink="">
        <xdr:nvSpPr>
          <xdr:cNvPr id="77"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98"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5" name="Group 8"/>
        <xdr:cNvGrpSpPr>
          <a:grpSpLocks/>
        </xdr:cNvGrpSpPr>
      </xdr:nvGrpSpPr>
      <xdr:grpSpPr bwMode="auto">
        <a:xfrm>
          <a:off x="6360583" y="13017500"/>
          <a:ext cx="0" cy="0"/>
          <a:chOff x="1240" y="1968"/>
          <a:chExt cx="960" cy="960"/>
        </a:xfrm>
      </xdr:grpSpPr>
      <xdr:sp macro="" textlink="">
        <xdr:nvSpPr>
          <xdr:cNvPr id="7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9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6" name="Group 11"/>
        <xdr:cNvGrpSpPr>
          <a:grpSpLocks/>
        </xdr:cNvGrpSpPr>
      </xdr:nvGrpSpPr>
      <xdr:grpSpPr bwMode="auto">
        <a:xfrm>
          <a:off x="6360583" y="13017500"/>
          <a:ext cx="0" cy="0"/>
          <a:chOff x="1240" y="1968"/>
          <a:chExt cx="960" cy="960"/>
        </a:xfrm>
      </xdr:grpSpPr>
      <xdr:sp macro="" textlink="">
        <xdr:nvSpPr>
          <xdr:cNvPr id="72"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6"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7" name="Group 14"/>
        <xdr:cNvGrpSpPr>
          <a:grpSpLocks/>
        </xdr:cNvGrpSpPr>
      </xdr:nvGrpSpPr>
      <xdr:grpSpPr bwMode="auto">
        <a:xfrm>
          <a:off x="6360583" y="13017500"/>
          <a:ext cx="0" cy="0"/>
          <a:chOff x="1240" y="1968"/>
          <a:chExt cx="960" cy="960"/>
        </a:xfrm>
      </xdr:grpSpPr>
      <xdr:sp macro="" textlink="">
        <xdr:nvSpPr>
          <xdr:cNvPr id="7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8" name="Group 17"/>
        <xdr:cNvGrpSpPr>
          <a:grpSpLocks/>
        </xdr:cNvGrpSpPr>
      </xdr:nvGrpSpPr>
      <xdr:grpSpPr bwMode="auto">
        <a:xfrm>
          <a:off x="6360583" y="13017500"/>
          <a:ext cx="0" cy="0"/>
          <a:chOff x="1240" y="1968"/>
          <a:chExt cx="960" cy="960"/>
        </a:xfrm>
      </xdr:grpSpPr>
      <xdr:sp macro="" textlink="">
        <xdr:nvSpPr>
          <xdr:cNvPr id="69"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4"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499" name="Group 9"/>
        <xdr:cNvGrpSpPr>
          <a:grpSpLocks/>
        </xdr:cNvGrpSpPr>
      </xdr:nvGrpSpPr>
      <xdr:grpSpPr bwMode="auto">
        <a:xfrm>
          <a:off x="6360583" y="13017500"/>
          <a:ext cx="0" cy="0"/>
          <a:chOff x="1240" y="1968"/>
          <a:chExt cx="960" cy="960"/>
        </a:xfrm>
      </xdr:grpSpPr>
      <xdr:sp macro="" textlink="">
        <xdr:nvSpPr>
          <xdr:cNvPr id="66"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8"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0" name="Group 5"/>
        <xdr:cNvGrpSpPr>
          <a:grpSpLocks/>
        </xdr:cNvGrpSpPr>
      </xdr:nvGrpSpPr>
      <xdr:grpSpPr bwMode="auto">
        <a:xfrm>
          <a:off x="6360583" y="13017500"/>
          <a:ext cx="0" cy="0"/>
          <a:chOff x="1240" y="1968"/>
          <a:chExt cx="960" cy="960"/>
        </a:xfrm>
      </xdr:grpSpPr>
      <xdr:sp macro="" textlink="">
        <xdr:nvSpPr>
          <xdr:cNvPr id="6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2"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1" name="Group 8"/>
        <xdr:cNvGrpSpPr>
          <a:grpSpLocks/>
        </xdr:cNvGrpSpPr>
      </xdr:nvGrpSpPr>
      <xdr:grpSpPr bwMode="auto">
        <a:xfrm>
          <a:off x="6360583" y="13017500"/>
          <a:ext cx="0" cy="0"/>
          <a:chOff x="1240" y="1968"/>
          <a:chExt cx="960" cy="960"/>
        </a:xfrm>
      </xdr:grpSpPr>
      <xdr:sp macro="" textlink="">
        <xdr:nvSpPr>
          <xdr:cNvPr id="15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4"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2" name="Group 11"/>
        <xdr:cNvGrpSpPr>
          <a:grpSpLocks/>
        </xdr:cNvGrpSpPr>
      </xdr:nvGrpSpPr>
      <xdr:grpSpPr bwMode="auto">
        <a:xfrm>
          <a:off x="6360583" y="13017500"/>
          <a:ext cx="0" cy="0"/>
          <a:chOff x="1240" y="1968"/>
          <a:chExt cx="960" cy="960"/>
        </a:xfrm>
      </xdr:grpSpPr>
      <xdr:sp macro="" textlink="">
        <xdr:nvSpPr>
          <xdr:cNvPr id="15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7"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3" name="Group 14"/>
        <xdr:cNvGrpSpPr>
          <a:grpSpLocks/>
        </xdr:cNvGrpSpPr>
      </xdr:nvGrpSpPr>
      <xdr:grpSpPr bwMode="auto">
        <a:xfrm>
          <a:off x="6360583" y="13017500"/>
          <a:ext cx="0" cy="0"/>
          <a:chOff x="1240" y="1968"/>
          <a:chExt cx="960" cy="960"/>
        </a:xfrm>
      </xdr:grpSpPr>
      <xdr:sp macro="" textlink="">
        <xdr:nvSpPr>
          <xdr:cNvPr id="156"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4" name="Group 17"/>
        <xdr:cNvGrpSpPr>
          <a:grpSpLocks/>
        </xdr:cNvGrpSpPr>
      </xdr:nvGrpSpPr>
      <xdr:grpSpPr bwMode="auto">
        <a:xfrm>
          <a:off x="6360583" y="13017500"/>
          <a:ext cx="0" cy="0"/>
          <a:chOff x="1240" y="1968"/>
          <a:chExt cx="960" cy="960"/>
        </a:xfrm>
      </xdr:grpSpPr>
      <xdr:sp macro="" textlink="">
        <xdr:nvSpPr>
          <xdr:cNvPr id="155"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3"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5" name="Group 9"/>
        <xdr:cNvGrpSpPr>
          <a:grpSpLocks/>
        </xdr:cNvGrpSpPr>
      </xdr:nvGrpSpPr>
      <xdr:grpSpPr bwMode="auto">
        <a:xfrm>
          <a:off x="6360583" y="13017500"/>
          <a:ext cx="0" cy="0"/>
          <a:chOff x="1240" y="1968"/>
          <a:chExt cx="960" cy="960"/>
        </a:xfrm>
      </xdr:grpSpPr>
      <xdr:sp macro="" textlink="">
        <xdr:nvSpPr>
          <xdr:cNvPr id="15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6" name="Group 5"/>
        <xdr:cNvGrpSpPr>
          <a:grpSpLocks/>
        </xdr:cNvGrpSpPr>
      </xdr:nvGrpSpPr>
      <xdr:grpSpPr bwMode="auto">
        <a:xfrm>
          <a:off x="6360583" y="13017500"/>
          <a:ext cx="0" cy="0"/>
          <a:chOff x="1240" y="1968"/>
          <a:chExt cx="960" cy="960"/>
        </a:xfrm>
      </xdr:grpSpPr>
      <xdr:sp macro="" textlink="">
        <xdr:nvSpPr>
          <xdr:cNvPr id="15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7" name="Group 8"/>
        <xdr:cNvGrpSpPr>
          <a:grpSpLocks/>
        </xdr:cNvGrpSpPr>
      </xdr:nvGrpSpPr>
      <xdr:grpSpPr bwMode="auto">
        <a:xfrm>
          <a:off x="6360583" y="13017500"/>
          <a:ext cx="0" cy="0"/>
          <a:chOff x="1240" y="1968"/>
          <a:chExt cx="960" cy="960"/>
        </a:xfrm>
      </xdr:grpSpPr>
      <xdr:sp macro="" textlink="">
        <xdr:nvSpPr>
          <xdr:cNvPr id="150"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8" name="Group 11"/>
        <xdr:cNvGrpSpPr>
          <a:grpSpLocks/>
        </xdr:cNvGrpSpPr>
      </xdr:nvGrpSpPr>
      <xdr:grpSpPr bwMode="auto">
        <a:xfrm>
          <a:off x="6360583" y="13017500"/>
          <a:ext cx="0" cy="0"/>
          <a:chOff x="1240" y="1968"/>
          <a:chExt cx="960" cy="960"/>
        </a:xfrm>
      </xdr:grpSpPr>
      <xdr:sp macro="" textlink="">
        <xdr:nvSpPr>
          <xdr:cNvPr id="149"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09" name="Group 14"/>
        <xdr:cNvGrpSpPr>
          <a:grpSpLocks/>
        </xdr:cNvGrpSpPr>
      </xdr:nvGrpSpPr>
      <xdr:grpSpPr bwMode="auto">
        <a:xfrm>
          <a:off x="6360583" y="13017500"/>
          <a:ext cx="0" cy="0"/>
          <a:chOff x="1240" y="1968"/>
          <a:chExt cx="960" cy="960"/>
        </a:xfrm>
      </xdr:grpSpPr>
      <xdr:sp macro="" textlink="">
        <xdr:nvSpPr>
          <xdr:cNvPr id="14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0" name="Group 17"/>
        <xdr:cNvGrpSpPr>
          <a:grpSpLocks/>
        </xdr:cNvGrpSpPr>
      </xdr:nvGrpSpPr>
      <xdr:grpSpPr bwMode="auto">
        <a:xfrm>
          <a:off x="6360583" y="13017500"/>
          <a:ext cx="0" cy="0"/>
          <a:chOff x="1240" y="1968"/>
          <a:chExt cx="960" cy="960"/>
        </a:xfrm>
      </xdr:grpSpPr>
      <xdr:sp macro="" textlink="">
        <xdr:nvSpPr>
          <xdr:cNvPr id="14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9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1" name="Group 9"/>
        <xdr:cNvGrpSpPr>
          <a:grpSpLocks/>
        </xdr:cNvGrpSpPr>
      </xdr:nvGrpSpPr>
      <xdr:grpSpPr bwMode="auto">
        <a:xfrm>
          <a:off x="6360583" y="13017500"/>
          <a:ext cx="0" cy="0"/>
          <a:chOff x="1240" y="1968"/>
          <a:chExt cx="960" cy="960"/>
        </a:xfrm>
      </xdr:grpSpPr>
      <xdr:sp macro="" textlink="">
        <xdr:nvSpPr>
          <xdr:cNvPr id="14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9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2" name="Group 5"/>
        <xdr:cNvGrpSpPr>
          <a:grpSpLocks/>
        </xdr:cNvGrpSpPr>
      </xdr:nvGrpSpPr>
      <xdr:grpSpPr bwMode="auto">
        <a:xfrm>
          <a:off x="6360583" y="13017500"/>
          <a:ext cx="0" cy="0"/>
          <a:chOff x="1240" y="1968"/>
          <a:chExt cx="960" cy="960"/>
        </a:xfrm>
      </xdr:grpSpPr>
      <xdr:sp macro="" textlink="">
        <xdr:nvSpPr>
          <xdr:cNvPr id="14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97"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3" name="Group 8"/>
        <xdr:cNvGrpSpPr>
          <a:grpSpLocks/>
        </xdr:cNvGrpSpPr>
      </xdr:nvGrpSpPr>
      <xdr:grpSpPr bwMode="auto">
        <a:xfrm>
          <a:off x="6360583" y="13017500"/>
          <a:ext cx="0" cy="0"/>
          <a:chOff x="1240" y="1968"/>
          <a:chExt cx="960" cy="960"/>
        </a:xfrm>
      </xdr:grpSpPr>
      <xdr:sp macro="" textlink="">
        <xdr:nvSpPr>
          <xdr:cNvPr id="14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0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4" name="Group 11"/>
        <xdr:cNvGrpSpPr>
          <a:grpSpLocks/>
        </xdr:cNvGrpSpPr>
      </xdr:nvGrpSpPr>
      <xdr:grpSpPr bwMode="auto">
        <a:xfrm>
          <a:off x="6360583" y="13017500"/>
          <a:ext cx="0" cy="0"/>
          <a:chOff x="1240" y="1968"/>
          <a:chExt cx="960" cy="960"/>
        </a:xfrm>
      </xdr:grpSpPr>
      <xdr:sp macro="" textlink="">
        <xdr:nvSpPr>
          <xdr:cNvPr id="14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03"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5" name="Group 14"/>
        <xdr:cNvGrpSpPr>
          <a:grpSpLocks/>
        </xdr:cNvGrpSpPr>
      </xdr:nvGrpSpPr>
      <xdr:grpSpPr bwMode="auto">
        <a:xfrm>
          <a:off x="6360583" y="13017500"/>
          <a:ext cx="0" cy="0"/>
          <a:chOff x="1240" y="1968"/>
          <a:chExt cx="960" cy="960"/>
        </a:xfrm>
      </xdr:grpSpPr>
      <xdr:sp macro="" textlink="">
        <xdr:nvSpPr>
          <xdr:cNvPr id="138"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0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6" name="Group 17"/>
        <xdr:cNvGrpSpPr>
          <a:grpSpLocks/>
        </xdr:cNvGrpSpPr>
      </xdr:nvGrpSpPr>
      <xdr:grpSpPr bwMode="auto">
        <a:xfrm>
          <a:off x="6360583" y="13017500"/>
          <a:ext cx="0" cy="0"/>
          <a:chOff x="1240" y="1968"/>
          <a:chExt cx="960" cy="960"/>
        </a:xfrm>
      </xdr:grpSpPr>
      <xdr:sp macro="" textlink="">
        <xdr:nvSpPr>
          <xdr:cNvPr id="137"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09"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7" name="Group 9"/>
        <xdr:cNvGrpSpPr>
          <a:grpSpLocks/>
        </xdr:cNvGrpSpPr>
      </xdr:nvGrpSpPr>
      <xdr:grpSpPr bwMode="auto">
        <a:xfrm>
          <a:off x="6360583" y="13017500"/>
          <a:ext cx="0" cy="0"/>
          <a:chOff x="1240" y="1968"/>
          <a:chExt cx="960" cy="960"/>
        </a:xfrm>
      </xdr:grpSpPr>
      <xdr:sp macro="" textlink="">
        <xdr:nvSpPr>
          <xdr:cNvPr id="13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1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8" name="Group 5"/>
        <xdr:cNvGrpSpPr>
          <a:grpSpLocks/>
        </xdr:cNvGrpSpPr>
      </xdr:nvGrpSpPr>
      <xdr:grpSpPr bwMode="auto">
        <a:xfrm>
          <a:off x="6360583" y="13017500"/>
          <a:ext cx="0" cy="0"/>
          <a:chOff x="1240" y="1968"/>
          <a:chExt cx="960" cy="960"/>
        </a:xfrm>
      </xdr:grpSpPr>
      <xdr:sp macro="" textlink="">
        <xdr:nvSpPr>
          <xdr:cNvPr id="13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15"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19" name="Group 8"/>
        <xdr:cNvGrpSpPr>
          <a:grpSpLocks/>
        </xdr:cNvGrpSpPr>
      </xdr:nvGrpSpPr>
      <xdr:grpSpPr bwMode="auto">
        <a:xfrm>
          <a:off x="6360583" y="13017500"/>
          <a:ext cx="0" cy="0"/>
          <a:chOff x="1240" y="1968"/>
          <a:chExt cx="960" cy="960"/>
        </a:xfrm>
      </xdr:grpSpPr>
      <xdr:sp macro="" textlink="">
        <xdr:nvSpPr>
          <xdr:cNvPr id="132"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18"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0" name="Group 11"/>
        <xdr:cNvGrpSpPr>
          <a:grpSpLocks/>
        </xdr:cNvGrpSpPr>
      </xdr:nvGrpSpPr>
      <xdr:grpSpPr bwMode="auto">
        <a:xfrm>
          <a:off x="6360583" y="13017500"/>
          <a:ext cx="0" cy="0"/>
          <a:chOff x="1240" y="1968"/>
          <a:chExt cx="960" cy="960"/>
        </a:xfrm>
      </xdr:grpSpPr>
      <xdr:sp macro="" textlink="">
        <xdr:nvSpPr>
          <xdr:cNvPr id="131"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21"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1" name="Group 14"/>
        <xdr:cNvGrpSpPr>
          <a:grpSpLocks/>
        </xdr:cNvGrpSpPr>
      </xdr:nvGrpSpPr>
      <xdr:grpSpPr bwMode="auto">
        <a:xfrm>
          <a:off x="6360583" y="13017500"/>
          <a:ext cx="0" cy="0"/>
          <a:chOff x="1240" y="1968"/>
          <a:chExt cx="960" cy="960"/>
        </a:xfrm>
      </xdr:grpSpPr>
      <xdr:sp macro="" textlink="">
        <xdr:nvSpPr>
          <xdr:cNvPr id="129"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24"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2" name="Group 17"/>
        <xdr:cNvGrpSpPr>
          <a:grpSpLocks/>
        </xdr:cNvGrpSpPr>
      </xdr:nvGrpSpPr>
      <xdr:grpSpPr bwMode="auto">
        <a:xfrm>
          <a:off x="6360583" y="13017500"/>
          <a:ext cx="0" cy="0"/>
          <a:chOff x="1240" y="1968"/>
          <a:chExt cx="960" cy="960"/>
        </a:xfrm>
      </xdr:grpSpPr>
      <xdr:sp macro="" textlink="">
        <xdr:nvSpPr>
          <xdr:cNvPr id="128"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27"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3" name="Group 9"/>
        <xdr:cNvGrpSpPr>
          <a:grpSpLocks/>
        </xdr:cNvGrpSpPr>
      </xdr:nvGrpSpPr>
      <xdr:grpSpPr bwMode="auto">
        <a:xfrm>
          <a:off x="6360583" y="13017500"/>
          <a:ext cx="0" cy="0"/>
          <a:chOff x="1240" y="1968"/>
          <a:chExt cx="960" cy="960"/>
        </a:xfrm>
      </xdr:grpSpPr>
      <xdr:sp macro="" textlink="">
        <xdr:nvSpPr>
          <xdr:cNvPr id="3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3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4" name="Group 5"/>
        <xdr:cNvGrpSpPr>
          <a:grpSpLocks/>
        </xdr:cNvGrpSpPr>
      </xdr:nvGrpSpPr>
      <xdr:grpSpPr bwMode="auto">
        <a:xfrm>
          <a:off x="6360583" y="13017500"/>
          <a:ext cx="0" cy="0"/>
          <a:chOff x="1240" y="1968"/>
          <a:chExt cx="960" cy="960"/>
        </a:xfrm>
      </xdr:grpSpPr>
      <xdr:sp macro="" textlink="">
        <xdr:nvSpPr>
          <xdr:cNvPr id="30"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3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5" name="Group 8"/>
        <xdr:cNvGrpSpPr>
          <a:grpSpLocks/>
        </xdr:cNvGrpSpPr>
      </xdr:nvGrpSpPr>
      <xdr:grpSpPr bwMode="auto">
        <a:xfrm>
          <a:off x="6360583" y="13017500"/>
          <a:ext cx="0" cy="0"/>
          <a:chOff x="1240" y="1968"/>
          <a:chExt cx="960" cy="960"/>
        </a:xfrm>
      </xdr:grpSpPr>
      <xdr:sp macro="" textlink="">
        <xdr:nvSpPr>
          <xdr:cNvPr id="2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3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6" name="Group 11"/>
        <xdr:cNvGrpSpPr>
          <a:grpSpLocks/>
        </xdr:cNvGrpSpPr>
      </xdr:nvGrpSpPr>
      <xdr:grpSpPr bwMode="auto">
        <a:xfrm>
          <a:off x="6360583" y="13017500"/>
          <a:ext cx="0" cy="0"/>
          <a:chOff x="1240" y="1968"/>
          <a:chExt cx="960" cy="960"/>
        </a:xfrm>
      </xdr:grpSpPr>
      <xdr:sp macro="" textlink="">
        <xdr:nvSpPr>
          <xdr:cNvPr id="2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3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7" name="Group 14"/>
        <xdr:cNvGrpSpPr>
          <a:grpSpLocks/>
        </xdr:cNvGrpSpPr>
      </xdr:nvGrpSpPr>
      <xdr:grpSpPr bwMode="auto">
        <a:xfrm>
          <a:off x="6360583" y="13017500"/>
          <a:ext cx="0" cy="0"/>
          <a:chOff x="1240" y="1968"/>
          <a:chExt cx="960" cy="960"/>
        </a:xfrm>
      </xdr:grpSpPr>
      <xdr:sp macro="" textlink="">
        <xdr:nvSpPr>
          <xdr:cNvPr id="2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4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8" name="Group 17"/>
        <xdr:cNvGrpSpPr>
          <a:grpSpLocks/>
        </xdr:cNvGrpSpPr>
      </xdr:nvGrpSpPr>
      <xdr:grpSpPr bwMode="auto">
        <a:xfrm>
          <a:off x="6360583" y="13017500"/>
          <a:ext cx="0" cy="0"/>
          <a:chOff x="1240" y="1968"/>
          <a:chExt cx="960" cy="960"/>
        </a:xfrm>
      </xdr:grpSpPr>
      <xdr:sp macro="" textlink="">
        <xdr:nvSpPr>
          <xdr:cNvPr id="2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4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29" name="Group 9"/>
        <xdr:cNvGrpSpPr>
          <a:grpSpLocks/>
        </xdr:cNvGrpSpPr>
      </xdr:nvGrpSpPr>
      <xdr:grpSpPr bwMode="auto">
        <a:xfrm>
          <a:off x="6360583" y="13017500"/>
          <a:ext cx="0" cy="0"/>
          <a:chOff x="1240" y="1968"/>
          <a:chExt cx="960" cy="960"/>
        </a:xfrm>
      </xdr:grpSpPr>
      <xdr:sp macro="" textlink="">
        <xdr:nvSpPr>
          <xdr:cNvPr id="2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48"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30" name="Group 5"/>
        <xdr:cNvGrpSpPr>
          <a:grpSpLocks/>
        </xdr:cNvGrpSpPr>
      </xdr:nvGrpSpPr>
      <xdr:grpSpPr bwMode="auto">
        <a:xfrm>
          <a:off x="6360583" y="13017500"/>
          <a:ext cx="0" cy="0"/>
          <a:chOff x="1240" y="1968"/>
          <a:chExt cx="960" cy="960"/>
        </a:xfrm>
      </xdr:grpSpPr>
      <xdr:sp macro="" textlink="">
        <xdr:nvSpPr>
          <xdr:cNvPr id="2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51"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31" name="Group 8"/>
        <xdr:cNvGrpSpPr>
          <a:grpSpLocks/>
        </xdr:cNvGrpSpPr>
      </xdr:nvGrpSpPr>
      <xdr:grpSpPr bwMode="auto">
        <a:xfrm>
          <a:off x="6360583" y="13017500"/>
          <a:ext cx="0" cy="0"/>
          <a:chOff x="1240" y="1968"/>
          <a:chExt cx="960" cy="960"/>
        </a:xfrm>
      </xdr:grpSpPr>
      <xdr:sp macro="" textlink="">
        <xdr:nvSpPr>
          <xdr:cNvPr id="23"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54"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32" name="Group 11"/>
        <xdr:cNvGrpSpPr>
          <a:grpSpLocks/>
        </xdr:cNvGrpSpPr>
      </xdr:nvGrpSpPr>
      <xdr:grpSpPr bwMode="auto">
        <a:xfrm>
          <a:off x="6360583" y="13017500"/>
          <a:ext cx="0" cy="0"/>
          <a:chOff x="1240" y="1968"/>
          <a:chExt cx="960" cy="960"/>
        </a:xfrm>
      </xdr:grpSpPr>
      <xdr:sp macro="" textlink="">
        <xdr:nvSpPr>
          <xdr:cNvPr id="22"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57"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33" name="Group 14"/>
        <xdr:cNvGrpSpPr>
          <a:grpSpLocks/>
        </xdr:cNvGrpSpPr>
      </xdr:nvGrpSpPr>
      <xdr:grpSpPr bwMode="auto">
        <a:xfrm>
          <a:off x="6360583" y="13017500"/>
          <a:ext cx="0" cy="0"/>
          <a:chOff x="1240" y="1968"/>
          <a:chExt cx="960" cy="960"/>
        </a:xfrm>
      </xdr:grpSpPr>
      <xdr:sp macro="" textlink="">
        <xdr:nvSpPr>
          <xdr:cNvPr id="2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6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34" name="Group 17"/>
        <xdr:cNvGrpSpPr>
          <a:grpSpLocks/>
        </xdr:cNvGrpSpPr>
      </xdr:nvGrpSpPr>
      <xdr:grpSpPr bwMode="auto">
        <a:xfrm>
          <a:off x="6360583" y="13017500"/>
          <a:ext cx="0" cy="0"/>
          <a:chOff x="1240" y="1968"/>
          <a:chExt cx="960" cy="960"/>
        </a:xfrm>
      </xdr:grpSpPr>
      <xdr:sp macro="" textlink="">
        <xdr:nvSpPr>
          <xdr:cNvPr id="2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63"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35" name="Group 9"/>
        <xdr:cNvGrpSpPr>
          <a:grpSpLocks/>
        </xdr:cNvGrpSpPr>
      </xdr:nvGrpSpPr>
      <xdr:grpSpPr bwMode="auto">
        <a:xfrm>
          <a:off x="6360583" y="11324167"/>
          <a:ext cx="0" cy="0"/>
          <a:chOff x="1240" y="1968"/>
          <a:chExt cx="960" cy="960"/>
        </a:xfrm>
      </xdr:grpSpPr>
      <xdr:sp macro="" textlink="">
        <xdr:nvSpPr>
          <xdr:cNvPr id="19" name="Rectangle 164"/>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66"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36" name="Group 5"/>
        <xdr:cNvGrpSpPr>
          <a:grpSpLocks/>
        </xdr:cNvGrpSpPr>
      </xdr:nvGrpSpPr>
      <xdr:grpSpPr bwMode="auto">
        <a:xfrm>
          <a:off x="6360583" y="11324167"/>
          <a:ext cx="0" cy="0"/>
          <a:chOff x="1240" y="1968"/>
          <a:chExt cx="960" cy="960"/>
        </a:xfrm>
      </xdr:grpSpPr>
      <xdr:sp macro="" textlink="">
        <xdr:nvSpPr>
          <xdr:cNvPr id="18"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69"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37" name="Group 8"/>
        <xdr:cNvGrpSpPr>
          <a:grpSpLocks/>
        </xdr:cNvGrpSpPr>
      </xdr:nvGrpSpPr>
      <xdr:grpSpPr bwMode="auto">
        <a:xfrm>
          <a:off x="6360583" y="11324167"/>
          <a:ext cx="0" cy="0"/>
          <a:chOff x="1240" y="1968"/>
          <a:chExt cx="960" cy="960"/>
        </a:xfrm>
      </xdr:grpSpPr>
      <xdr:sp macro="" textlink="">
        <xdr:nvSpPr>
          <xdr:cNvPr id="17"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72"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38" name="Group 11"/>
        <xdr:cNvGrpSpPr>
          <a:grpSpLocks/>
        </xdr:cNvGrpSpPr>
      </xdr:nvGrpSpPr>
      <xdr:grpSpPr bwMode="auto">
        <a:xfrm>
          <a:off x="6360583" y="11324167"/>
          <a:ext cx="0" cy="0"/>
          <a:chOff x="1240" y="1968"/>
          <a:chExt cx="960" cy="960"/>
        </a:xfrm>
      </xdr:grpSpPr>
      <xdr:sp macro="" textlink="">
        <xdr:nvSpPr>
          <xdr:cNvPr id="16"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75"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39" name="Group 14"/>
        <xdr:cNvGrpSpPr>
          <a:grpSpLocks/>
        </xdr:cNvGrpSpPr>
      </xdr:nvGrpSpPr>
      <xdr:grpSpPr bwMode="auto">
        <a:xfrm>
          <a:off x="6360583" y="11324167"/>
          <a:ext cx="0" cy="0"/>
          <a:chOff x="1240" y="1968"/>
          <a:chExt cx="960" cy="960"/>
        </a:xfrm>
      </xdr:grpSpPr>
      <xdr:sp macro="" textlink="">
        <xdr:nvSpPr>
          <xdr:cNvPr id="15"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78"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40" name="Group 17"/>
        <xdr:cNvGrpSpPr>
          <a:grpSpLocks/>
        </xdr:cNvGrpSpPr>
      </xdr:nvGrpSpPr>
      <xdr:grpSpPr bwMode="auto">
        <a:xfrm>
          <a:off x="6360583" y="11324167"/>
          <a:ext cx="0" cy="0"/>
          <a:chOff x="1240" y="1968"/>
          <a:chExt cx="960" cy="960"/>
        </a:xfrm>
      </xdr:grpSpPr>
      <xdr:sp macro="" textlink="">
        <xdr:nvSpPr>
          <xdr:cNvPr id="14"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81"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41" name="Group 9"/>
        <xdr:cNvGrpSpPr>
          <a:grpSpLocks/>
        </xdr:cNvGrpSpPr>
      </xdr:nvGrpSpPr>
      <xdr:grpSpPr bwMode="auto">
        <a:xfrm>
          <a:off x="6360583" y="13017500"/>
          <a:ext cx="0" cy="0"/>
          <a:chOff x="1240" y="1968"/>
          <a:chExt cx="960" cy="960"/>
        </a:xfrm>
      </xdr:grpSpPr>
      <xdr:sp macro="" textlink="">
        <xdr:nvSpPr>
          <xdr:cNvPr id="1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8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42" name="Group 5"/>
        <xdr:cNvGrpSpPr>
          <a:grpSpLocks/>
        </xdr:cNvGrpSpPr>
      </xdr:nvGrpSpPr>
      <xdr:grpSpPr bwMode="auto">
        <a:xfrm>
          <a:off x="6360583" y="13017500"/>
          <a:ext cx="0" cy="0"/>
          <a:chOff x="1240" y="1968"/>
          <a:chExt cx="960" cy="960"/>
        </a:xfrm>
      </xdr:grpSpPr>
      <xdr:sp macro="" textlink="">
        <xdr:nvSpPr>
          <xdr:cNvPr id="1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87"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43" name="Group 8"/>
        <xdr:cNvGrpSpPr>
          <a:grpSpLocks/>
        </xdr:cNvGrpSpPr>
      </xdr:nvGrpSpPr>
      <xdr:grpSpPr bwMode="auto">
        <a:xfrm>
          <a:off x="6360583" y="13017500"/>
          <a:ext cx="0" cy="0"/>
          <a:chOff x="1240" y="1968"/>
          <a:chExt cx="960" cy="960"/>
        </a:xfrm>
      </xdr:grpSpPr>
      <xdr:sp macro="" textlink="">
        <xdr:nvSpPr>
          <xdr:cNvPr id="1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9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44" name="Group 11"/>
        <xdr:cNvGrpSpPr>
          <a:grpSpLocks/>
        </xdr:cNvGrpSpPr>
      </xdr:nvGrpSpPr>
      <xdr:grpSpPr bwMode="auto">
        <a:xfrm>
          <a:off x="6360583" y="13017500"/>
          <a:ext cx="0" cy="0"/>
          <a:chOff x="1240" y="1968"/>
          <a:chExt cx="960" cy="960"/>
        </a:xfrm>
      </xdr:grpSpPr>
      <xdr:sp macro="" textlink="">
        <xdr:nvSpPr>
          <xdr:cNvPr id="1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93"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45" name="Group 14"/>
        <xdr:cNvGrpSpPr>
          <a:grpSpLocks/>
        </xdr:cNvGrpSpPr>
      </xdr:nvGrpSpPr>
      <xdr:grpSpPr bwMode="auto">
        <a:xfrm>
          <a:off x="6360583" y="13017500"/>
          <a:ext cx="0" cy="0"/>
          <a:chOff x="1240" y="1968"/>
          <a:chExt cx="960" cy="960"/>
        </a:xfrm>
      </xdr:grpSpPr>
      <xdr:sp macro="" textlink="">
        <xdr:nvSpPr>
          <xdr:cNvPr id="9"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9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46" name="Group 17"/>
        <xdr:cNvGrpSpPr>
          <a:grpSpLocks/>
        </xdr:cNvGrpSpPr>
      </xdr:nvGrpSpPr>
      <xdr:grpSpPr bwMode="auto">
        <a:xfrm>
          <a:off x="6360583" y="13017500"/>
          <a:ext cx="0" cy="0"/>
          <a:chOff x="1240" y="1968"/>
          <a:chExt cx="960" cy="960"/>
        </a:xfrm>
      </xdr:grpSpPr>
      <xdr:sp macro="" textlink="">
        <xdr:nvSpPr>
          <xdr:cNvPr id="8"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199"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47" name="Group 9"/>
        <xdr:cNvGrpSpPr>
          <a:grpSpLocks/>
        </xdr:cNvGrpSpPr>
      </xdr:nvGrpSpPr>
      <xdr:grpSpPr bwMode="auto">
        <a:xfrm>
          <a:off x="6360583" y="11324167"/>
          <a:ext cx="0" cy="0"/>
          <a:chOff x="1240" y="1968"/>
          <a:chExt cx="960" cy="960"/>
        </a:xfrm>
      </xdr:grpSpPr>
      <xdr:sp macro="" textlink="">
        <xdr:nvSpPr>
          <xdr:cNvPr id="7" name="Rectangle 200"/>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02"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48" name="Group 5"/>
        <xdr:cNvGrpSpPr>
          <a:grpSpLocks/>
        </xdr:cNvGrpSpPr>
      </xdr:nvGrpSpPr>
      <xdr:grpSpPr bwMode="auto">
        <a:xfrm>
          <a:off x="6360583" y="11324167"/>
          <a:ext cx="0" cy="0"/>
          <a:chOff x="1240" y="1968"/>
          <a:chExt cx="960" cy="960"/>
        </a:xfrm>
      </xdr:grpSpPr>
      <xdr:sp macro="" textlink="">
        <xdr:nvSpPr>
          <xdr:cNvPr id="6"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05"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49" name="Group 8"/>
        <xdr:cNvGrpSpPr>
          <a:grpSpLocks/>
        </xdr:cNvGrpSpPr>
      </xdr:nvGrpSpPr>
      <xdr:grpSpPr bwMode="auto">
        <a:xfrm>
          <a:off x="6360583" y="11324167"/>
          <a:ext cx="0" cy="0"/>
          <a:chOff x="1240" y="1968"/>
          <a:chExt cx="960" cy="960"/>
        </a:xfrm>
      </xdr:grpSpPr>
      <xdr:sp macro="" textlink="">
        <xdr:nvSpPr>
          <xdr:cNvPr id="5"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08"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50" name="Group 11"/>
        <xdr:cNvGrpSpPr>
          <a:grpSpLocks/>
        </xdr:cNvGrpSpPr>
      </xdr:nvGrpSpPr>
      <xdr:grpSpPr bwMode="auto">
        <a:xfrm>
          <a:off x="6360583" y="11324167"/>
          <a:ext cx="0" cy="0"/>
          <a:chOff x="1240" y="1968"/>
          <a:chExt cx="960" cy="960"/>
        </a:xfrm>
      </xdr:grpSpPr>
      <xdr:sp macro="" textlink="">
        <xdr:nvSpPr>
          <xdr:cNvPr id="4"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11"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51" name="Group 14"/>
        <xdr:cNvGrpSpPr>
          <a:grpSpLocks/>
        </xdr:cNvGrpSpPr>
      </xdr:nvGrpSpPr>
      <xdr:grpSpPr bwMode="auto">
        <a:xfrm>
          <a:off x="6360583" y="11324167"/>
          <a:ext cx="0" cy="0"/>
          <a:chOff x="1240" y="1968"/>
          <a:chExt cx="960" cy="960"/>
        </a:xfrm>
      </xdr:grpSpPr>
      <xdr:sp macro="" textlink="">
        <xdr:nvSpPr>
          <xdr:cNvPr id="3"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14"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552" name="Group 17"/>
        <xdr:cNvGrpSpPr>
          <a:grpSpLocks/>
        </xdr:cNvGrpSpPr>
      </xdr:nvGrpSpPr>
      <xdr:grpSpPr bwMode="auto">
        <a:xfrm>
          <a:off x="6360583" y="11324167"/>
          <a:ext cx="0" cy="0"/>
          <a:chOff x="1240" y="1968"/>
          <a:chExt cx="960" cy="960"/>
        </a:xfrm>
      </xdr:grpSpPr>
      <xdr:sp macro="" textlink="">
        <xdr:nvSpPr>
          <xdr:cNvPr id="2"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17"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53" name="Group 9"/>
        <xdr:cNvGrpSpPr>
          <a:grpSpLocks/>
        </xdr:cNvGrpSpPr>
      </xdr:nvGrpSpPr>
      <xdr:grpSpPr bwMode="auto">
        <a:xfrm>
          <a:off x="6360583" y="13017500"/>
          <a:ext cx="0" cy="0"/>
          <a:chOff x="1240" y="1968"/>
          <a:chExt cx="960" cy="960"/>
        </a:xfrm>
      </xdr:grpSpPr>
      <xdr:sp macro="" textlink="">
        <xdr:nvSpPr>
          <xdr:cNvPr id="219"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2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54" name="Group 5"/>
        <xdr:cNvGrpSpPr>
          <a:grpSpLocks/>
        </xdr:cNvGrpSpPr>
      </xdr:nvGrpSpPr>
      <xdr:grpSpPr bwMode="auto">
        <a:xfrm>
          <a:off x="6360583" y="13017500"/>
          <a:ext cx="0" cy="0"/>
          <a:chOff x="1240" y="1968"/>
          <a:chExt cx="960" cy="960"/>
        </a:xfrm>
      </xdr:grpSpPr>
      <xdr:sp macro="" textlink="">
        <xdr:nvSpPr>
          <xdr:cNvPr id="22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2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55" name="Group 8"/>
        <xdr:cNvGrpSpPr>
          <a:grpSpLocks/>
        </xdr:cNvGrpSpPr>
      </xdr:nvGrpSpPr>
      <xdr:grpSpPr bwMode="auto">
        <a:xfrm>
          <a:off x="6360583" y="13017500"/>
          <a:ext cx="0" cy="0"/>
          <a:chOff x="1240" y="1968"/>
          <a:chExt cx="960" cy="960"/>
        </a:xfrm>
      </xdr:grpSpPr>
      <xdr:sp macro="" textlink="">
        <xdr:nvSpPr>
          <xdr:cNvPr id="22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2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56" name="Group 11"/>
        <xdr:cNvGrpSpPr>
          <a:grpSpLocks/>
        </xdr:cNvGrpSpPr>
      </xdr:nvGrpSpPr>
      <xdr:grpSpPr bwMode="auto">
        <a:xfrm>
          <a:off x="6360583" y="13017500"/>
          <a:ext cx="0" cy="0"/>
          <a:chOff x="1240" y="1968"/>
          <a:chExt cx="960" cy="960"/>
        </a:xfrm>
      </xdr:grpSpPr>
      <xdr:sp macro="" textlink="">
        <xdr:nvSpPr>
          <xdr:cNvPr id="22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2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57" name="Group 14"/>
        <xdr:cNvGrpSpPr>
          <a:grpSpLocks/>
        </xdr:cNvGrpSpPr>
      </xdr:nvGrpSpPr>
      <xdr:grpSpPr bwMode="auto">
        <a:xfrm>
          <a:off x="6360583" y="13017500"/>
          <a:ext cx="0" cy="0"/>
          <a:chOff x="1240" y="1968"/>
          <a:chExt cx="960" cy="960"/>
        </a:xfrm>
      </xdr:grpSpPr>
      <xdr:sp macro="" textlink="">
        <xdr:nvSpPr>
          <xdr:cNvPr id="23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3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58" name="Group 17"/>
        <xdr:cNvGrpSpPr>
          <a:grpSpLocks/>
        </xdr:cNvGrpSpPr>
      </xdr:nvGrpSpPr>
      <xdr:grpSpPr bwMode="auto">
        <a:xfrm>
          <a:off x="6360583" y="13017500"/>
          <a:ext cx="0" cy="0"/>
          <a:chOff x="1240" y="1968"/>
          <a:chExt cx="960" cy="960"/>
        </a:xfrm>
      </xdr:grpSpPr>
      <xdr:sp macro="" textlink="">
        <xdr:nvSpPr>
          <xdr:cNvPr id="234"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3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59" name="Group 9"/>
        <xdr:cNvGrpSpPr>
          <a:grpSpLocks/>
        </xdr:cNvGrpSpPr>
      </xdr:nvGrpSpPr>
      <xdr:grpSpPr bwMode="auto">
        <a:xfrm>
          <a:off x="6360583" y="13017500"/>
          <a:ext cx="0" cy="0"/>
          <a:chOff x="1240" y="1968"/>
          <a:chExt cx="960" cy="960"/>
        </a:xfrm>
      </xdr:grpSpPr>
      <xdr:sp macro="" textlink="">
        <xdr:nvSpPr>
          <xdr:cNvPr id="237"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38"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0" name="Group 5"/>
        <xdr:cNvGrpSpPr>
          <a:grpSpLocks/>
        </xdr:cNvGrpSpPr>
      </xdr:nvGrpSpPr>
      <xdr:grpSpPr bwMode="auto">
        <a:xfrm>
          <a:off x="6360583" y="13017500"/>
          <a:ext cx="0" cy="0"/>
          <a:chOff x="1240" y="1968"/>
          <a:chExt cx="960" cy="960"/>
        </a:xfrm>
      </xdr:grpSpPr>
      <xdr:sp macro="" textlink="">
        <xdr:nvSpPr>
          <xdr:cNvPr id="240"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41"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1" name="Group 8"/>
        <xdr:cNvGrpSpPr>
          <a:grpSpLocks/>
        </xdr:cNvGrpSpPr>
      </xdr:nvGrpSpPr>
      <xdr:grpSpPr bwMode="auto">
        <a:xfrm>
          <a:off x="6360583" y="13017500"/>
          <a:ext cx="0" cy="0"/>
          <a:chOff x="1240" y="1968"/>
          <a:chExt cx="960" cy="960"/>
        </a:xfrm>
      </xdr:grpSpPr>
      <xdr:sp macro="" textlink="">
        <xdr:nvSpPr>
          <xdr:cNvPr id="243"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44"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2" name="Group 11"/>
        <xdr:cNvGrpSpPr>
          <a:grpSpLocks/>
        </xdr:cNvGrpSpPr>
      </xdr:nvGrpSpPr>
      <xdr:grpSpPr bwMode="auto">
        <a:xfrm>
          <a:off x="6360583" y="13017500"/>
          <a:ext cx="0" cy="0"/>
          <a:chOff x="1240" y="1968"/>
          <a:chExt cx="960" cy="960"/>
        </a:xfrm>
      </xdr:grpSpPr>
      <xdr:sp macro="" textlink="">
        <xdr:nvSpPr>
          <xdr:cNvPr id="246"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47"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3" name="Group 14"/>
        <xdr:cNvGrpSpPr>
          <a:grpSpLocks/>
        </xdr:cNvGrpSpPr>
      </xdr:nvGrpSpPr>
      <xdr:grpSpPr bwMode="auto">
        <a:xfrm>
          <a:off x="6360583" y="13017500"/>
          <a:ext cx="0" cy="0"/>
          <a:chOff x="1240" y="1968"/>
          <a:chExt cx="960" cy="960"/>
        </a:xfrm>
      </xdr:grpSpPr>
      <xdr:sp macro="" textlink="">
        <xdr:nvSpPr>
          <xdr:cNvPr id="249"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5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4" name="Group 17"/>
        <xdr:cNvGrpSpPr>
          <a:grpSpLocks/>
        </xdr:cNvGrpSpPr>
      </xdr:nvGrpSpPr>
      <xdr:grpSpPr bwMode="auto">
        <a:xfrm>
          <a:off x="6360583" y="13017500"/>
          <a:ext cx="0" cy="0"/>
          <a:chOff x="1240" y="1968"/>
          <a:chExt cx="960" cy="960"/>
        </a:xfrm>
      </xdr:grpSpPr>
      <xdr:sp macro="" textlink="">
        <xdr:nvSpPr>
          <xdr:cNvPr id="252"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53"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5" name="Group 9"/>
        <xdr:cNvGrpSpPr>
          <a:grpSpLocks/>
        </xdr:cNvGrpSpPr>
      </xdr:nvGrpSpPr>
      <xdr:grpSpPr bwMode="auto">
        <a:xfrm>
          <a:off x="6360583" y="13017500"/>
          <a:ext cx="0" cy="0"/>
          <a:chOff x="1240" y="1968"/>
          <a:chExt cx="960" cy="960"/>
        </a:xfrm>
      </xdr:grpSpPr>
      <xdr:sp macro="" textlink="">
        <xdr:nvSpPr>
          <xdr:cNvPr id="25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5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6" name="Group 5"/>
        <xdr:cNvGrpSpPr>
          <a:grpSpLocks/>
        </xdr:cNvGrpSpPr>
      </xdr:nvGrpSpPr>
      <xdr:grpSpPr bwMode="auto">
        <a:xfrm>
          <a:off x="6360583" y="13017500"/>
          <a:ext cx="0" cy="0"/>
          <a:chOff x="1240" y="1968"/>
          <a:chExt cx="960" cy="960"/>
        </a:xfrm>
      </xdr:grpSpPr>
      <xdr:sp macro="" textlink="">
        <xdr:nvSpPr>
          <xdr:cNvPr id="25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5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7" name="Group 8"/>
        <xdr:cNvGrpSpPr>
          <a:grpSpLocks/>
        </xdr:cNvGrpSpPr>
      </xdr:nvGrpSpPr>
      <xdr:grpSpPr bwMode="auto">
        <a:xfrm>
          <a:off x="6360583" y="13017500"/>
          <a:ext cx="0" cy="0"/>
          <a:chOff x="1240" y="1968"/>
          <a:chExt cx="960" cy="960"/>
        </a:xfrm>
      </xdr:grpSpPr>
      <xdr:sp macro="" textlink="">
        <xdr:nvSpPr>
          <xdr:cNvPr id="26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6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8" name="Group 11"/>
        <xdr:cNvGrpSpPr>
          <a:grpSpLocks/>
        </xdr:cNvGrpSpPr>
      </xdr:nvGrpSpPr>
      <xdr:grpSpPr bwMode="auto">
        <a:xfrm>
          <a:off x="6360583" y="13017500"/>
          <a:ext cx="0" cy="0"/>
          <a:chOff x="1240" y="1968"/>
          <a:chExt cx="960" cy="960"/>
        </a:xfrm>
      </xdr:grpSpPr>
      <xdr:sp macro="" textlink="">
        <xdr:nvSpPr>
          <xdr:cNvPr id="26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6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69" name="Group 14"/>
        <xdr:cNvGrpSpPr>
          <a:grpSpLocks/>
        </xdr:cNvGrpSpPr>
      </xdr:nvGrpSpPr>
      <xdr:grpSpPr bwMode="auto">
        <a:xfrm>
          <a:off x="6360583" y="13017500"/>
          <a:ext cx="0" cy="0"/>
          <a:chOff x="1240" y="1968"/>
          <a:chExt cx="960" cy="960"/>
        </a:xfrm>
      </xdr:grpSpPr>
      <xdr:sp macro="" textlink="">
        <xdr:nvSpPr>
          <xdr:cNvPr id="26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6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0" name="Group 17"/>
        <xdr:cNvGrpSpPr>
          <a:grpSpLocks/>
        </xdr:cNvGrpSpPr>
      </xdr:nvGrpSpPr>
      <xdr:grpSpPr bwMode="auto">
        <a:xfrm>
          <a:off x="6360583" y="13017500"/>
          <a:ext cx="0" cy="0"/>
          <a:chOff x="1240" y="1968"/>
          <a:chExt cx="960" cy="960"/>
        </a:xfrm>
      </xdr:grpSpPr>
      <xdr:sp macro="" textlink="">
        <xdr:nvSpPr>
          <xdr:cNvPr id="27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7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1" name="Group 9"/>
        <xdr:cNvGrpSpPr>
          <a:grpSpLocks/>
        </xdr:cNvGrpSpPr>
      </xdr:nvGrpSpPr>
      <xdr:grpSpPr bwMode="auto">
        <a:xfrm>
          <a:off x="6360583" y="13017500"/>
          <a:ext cx="0" cy="0"/>
          <a:chOff x="1240" y="1968"/>
          <a:chExt cx="960" cy="960"/>
        </a:xfrm>
      </xdr:grpSpPr>
      <xdr:sp macro="" textlink="">
        <xdr:nvSpPr>
          <xdr:cNvPr id="27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7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2" name="Group 5"/>
        <xdr:cNvGrpSpPr>
          <a:grpSpLocks/>
        </xdr:cNvGrpSpPr>
      </xdr:nvGrpSpPr>
      <xdr:grpSpPr bwMode="auto">
        <a:xfrm>
          <a:off x="6360583" y="13017500"/>
          <a:ext cx="0" cy="0"/>
          <a:chOff x="1240" y="1968"/>
          <a:chExt cx="960" cy="960"/>
        </a:xfrm>
      </xdr:grpSpPr>
      <xdr:sp macro="" textlink="">
        <xdr:nvSpPr>
          <xdr:cNvPr id="276"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77"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3" name="Group 8"/>
        <xdr:cNvGrpSpPr>
          <a:grpSpLocks/>
        </xdr:cNvGrpSpPr>
      </xdr:nvGrpSpPr>
      <xdr:grpSpPr bwMode="auto">
        <a:xfrm>
          <a:off x="6360583" y="13017500"/>
          <a:ext cx="0" cy="0"/>
          <a:chOff x="1240" y="1968"/>
          <a:chExt cx="960" cy="960"/>
        </a:xfrm>
      </xdr:grpSpPr>
      <xdr:sp macro="" textlink="">
        <xdr:nvSpPr>
          <xdr:cNvPr id="27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8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4" name="Group 11"/>
        <xdr:cNvGrpSpPr>
          <a:grpSpLocks/>
        </xdr:cNvGrpSpPr>
      </xdr:nvGrpSpPr>
      <xdr:grpSpPr bwMode="auto">
        <a:xfrm>
          <a:off x="6360583" y="13017500"/>
          <a:ext cx="0" cy="0"/>
          <a:chOff x="1240" y="1968"/>
          <a:chExt cx="960" cy="960"/>
        </a:xfrm>
      </xdr:grpSpPr>
      <xdr:sp macro="" textlink="">
        <xdr:nvSpPr>
          <xdr:cNvPr id="282"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83"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5" name="Group 14"/>
        <xdr:cNvGrpSpPr>
          <a:grpSpLocks/>
        </xdr:cNvGrpSpPr>
      </xdr:nvGrpSpPr>
      <xdr:grpSpPr bwMode="auto">
        <a:xfrm>
          <a:off x="6360583" y="13017500"/>
          <a:ext cx="0" cy="0"/>
          <a:chOff x="1240" y="1968"/>
          <a:chExt cx="960" cy="960"/>
        </a:xfrm>
      </xdr:grpSpPr>
      <xdr:sp macro="" textlink="">
        <xdr:nvSpPr>
          <xdr:cNvPr id="285"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8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6" name="Group 17"/>
        <xdr:cNvGrpSpPr>
          <a:grpSpLocks/>
        </xdr:cNvGrpSpPr>
      </xdr:nvGrpSpPr>
      <xdr:grpSpPr bwMode="auto">
        <a:xfrm>
          <a:off x="6360583" y="13017500"/>
          <a:ext cx="0" cy="0"/>
          <a:chOff x="1240" y="1968"/>
          <a:chExt cx="960" cy="960"/>
        </a:xfrm>
      </xdr:grpSpPr>
      <xdr:sp macro="" textlink="">
        <xdr:nvSpPr>
          <xdr:cNvPr id="288"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89"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7" name="Group 9"/>
        <xdr:cNvGrpSpPr>
          <a:grpSpLocks/>
        </xdr:cNvGrpSpPr>
      </xdr:nvGrpSpPr>
      <xdr:grpSpPr bwMode="auto">
        <a:xfrm>
          <a:off x="6360583" y="13017500"/>
          <a:ext cx="0" cy="0"/>
          <a:chOff x="1240" y="1968"/>
          <a:chExt cx="960" cy="960"/>
        </a:xfrm>
      </xdr:grpSpPr>
      <xdr:sp macro="" textlink="">
        <xdr:nvSpPr>
          <xdr:cNvPr id="29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9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8" name="Group 5"/>
        <xdr:cNvGrpSpPr>
          <a:grpSpLocks/>
        </xdr:cNvGrpSpPr>
      </xdr:nvGrpSpPr>
      <xdr:grpSpPr bwMode="auto">
        <a:xfrm>
          <a:off x="6360583" y="13017500"/>
          <a:ext cx="0" cy="0"/>
          <a:chOff x="1240" y="1968"/>
          <a:chExt cx="960" cy="960"/>
        </a:xfrm>
      </xdr:grpSpPr>
      <xdr:sp macro="" textlink="">
        <xdr:nvSpPr>
          <xdr:cNvPr id="29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95"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79" name="Group 8"/>
        <xdr:cNvGrpSpPr>
          <a:grpSpLocks/>
        </xdr:cNvGrpSpPr>
      </xdr:nvGrpSpPr>
      <xdr:grpSpPr bwMode="auto">
        <a:xfrm>
          <a:off x="6360583" y="13017500"/>
          <a:ext cx="0" cy="0"/>
          <a:chOff x="1240" y="1968"/>
          <a:chExt cx="960" cy="960"/>
        </a:xfrm>
      </xdr:grpSpPr>
      <xdr:sp macro="" textlink="">
        <xdr:nvSpPr>
          <xdr:cNvPr id="297"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298"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0" name="Group 11"/>
        <xdr:cNvGrpSpPr>
          <a:grpSpLocks/>
        </xdr:cNvGrpSpPr>
      </xdr:nvGrpSpPr>
      <xdr:grpSpPr bwMode="auto">
        <a:xfrm>
          <a:off x="6360583" y="13017500"/>
          <a:ext cx="0" cy="0"/>
          <a:chOff x="1240" y="1968"/>
          <a:chExt cx="960" cy="960"/>
        </a:xfrm>
      </xdr:grpSpPr>
      <xdr:sp macro="" textlink="">
        <xdr:nvSpPr>
          <xdr:cNvPr id="30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01"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1" name="Group 14"/>
        <xdr:cNvGrpSpPr>
          <a:grpSpLocks/>
        </xdr:cNvGrpSpPr>
      </xdr:nvGrpSpPr>
      <xdr:grpSpPr bwMode="auto">
        <a:xfrm>
          <a:off x="6360583" y="13017500"/>
          <a:ext cx="0" cy="0"/>
          <a:chOff x="1240" y="1968"/>
          <a:chExt cx="960" cy="960"/>
        </a:xfrm>
      </xdr:grpSpPr>
      <xdr:sp macro="" textlink="">
        <xdr:nvSpPr>
          <xdr:cNvPr id="303"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04"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2" name="Group 17"/>
        <xdr:cNvGrpSpPr>
          <a:grpSpLocks/>
        </xdr:cNvGrpSpPr>
      </xdr:nvGrpSpPr>
      <xdr:grpSpPr bwMode="auto">
        <a:xfrm>
          <a:off x="6360583" y="13017500"/>
          <a:ext cx="0" cy="0"/>
          <a:chOff x="1240" y="1968"/>
          <a:chExt cx="960" cy="960"/>
        </a:xfrm>
      </xdr:grpSpPr>
      <xdr:sp macro="" textlink="">
        <xdr:nvSpPr>
          <xdr:cNvPr id="30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07"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3" name="Group 9"/>
        <xdr:cNvGrpSpPr>
          <a:grpSpLocks/>
        </xdr:cNvGrpSpPr>
      </xdr:nvGrpSpPr>
      <xdr:grpSpPr bwMode="auto">
        <a:xfrm>
          <a:off x="6360583" y="13017500"/>
          <a:ext cx="0" cy="0"/>
          <a:chOff x="1240" y="1968"/>
          <a:chExt cx="960" cy="960"/>
        </a:xfrm>
      </xdr:grpSpPr>
      <xdr:sp macro="" textlink="">
        <xdr:nvSpPr>
          <xdr:cNvPr id="309"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1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4" name="Group 5"/>
        <xdr:cNvGrpSpPr>
          <a:grpSpLocks/>
        </xdr:cNvGrpSpPr>
      </xdr:nvGrpSpPr>
      <xdr:grpSpPr bwMode="auto">
        <a:xfrm>
          <a:off x="6360583" y="13017500"/>
          <a:ext cx="0" cy="0"/>
          <a:chOff x="1240" y="1968"/>
          <a:chExt cx="960" cy="960"/>
        </a:xfrm>
      </xdr:grpSpPr>
      <xdr:sp macro="" textlink="">
        <xdr:nvSpPr>
          <xdr:cNvPr id="31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1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5" name="Group 8"/>
        <xdr:cNvGrpSpPr>
          <a:grpSpLocks/>
        </xdr:cNvGrpSpPr>
      </xdr:nvGrpSpPr>
      <xdr:grpSpPr bwMode="auto">
        <a:xfrm>
          <a:off x="6360583" y="13017500"/>
          <a:ext cx="0" cy="0"/>
          <a:chOff x="1240" y="1968"/>
          <a:chExt cx="960" cy="960"/>
        </a:xfrm>
      </xdr:grpSpPr>
      <xdr:sp macro="" textlink="">
        <xdr:nvSpPr>
          <xdr:cNvPr id="31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1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6" name="Group 11"/>
        <xdr:cNvGrpSpPr>
          <a:grpSpLocks/>
        </xdr:cNvGrpSpPr>
      </xdr:nvGrpSpPr>
      <xdr:grpSpPr bwMode="auto">
        <a:xfrm>
          <a:off x="6360583" y="13017500"/>
          <a:ext cx="0" cy="0"/>
          <a:chOff x="1240" y="1968"/>
          <a:chExt cx="960" cy="960"/>
        </a:xfrm>
      </xdr:grpSpPr>
      <xdr:sp macro="" textlink="">
        <xdr:nvSpPr>
          <xdr:cNvPr id="31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1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7" name="Group 14"/>
        <xdr:cNvGrpSpPr>
          <a:grpSpLocks/>
        </xdr:cNvGrpSpPr>
      </xdr:nvGrpSpPr>
      <xdr:grpSpPr bwMode="auto">
        <a:xfrm>
          <a:off x="6360583" y="13017500"/>
          <a:ext cx="0" cy="0"/>
          <a:chOff x="1240" y="1968"/>
          <a:chExt cx="960" cy="960"/>
        </a:xfrm>
      </xdr:grpSpPr>
      <xdr:sp macro="" textlink="">
        <xdr:nvSpPr>
          <xdr:cNvPr id="32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2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8" name="Group 17"/>
        <xdr:cNvGrpSpPr>
          <a:grpSpLocks/>
        </xdr:cNvGrpSpPr>
      </xdr:nvGrpSpPr>
      <xdr:grpSpPr bwMode="auto">
        <a:xfrm>
          <a:off x="6360583" y="13017500"/>
          <a:ext cx="0" cy="0"/>
          <a:chOff x="1240" y="1968"/>
          <a:chExt cx="960" cy="960"/>
        </a:xfrm>
      </xdr:grpSpPr>
      <xdr:sp macro="" textlink="">
        <xdr:nvSpPr>
          <xdr:cNvPr id="324"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2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89" name="Group 9"/>
        <xdr:cNvGrpSpPr>
          <a:grpSpLocks/>
        </xdr:cNvGrpSpPr>
      </xdr:nvGrpSpPr>
      <xdr:grpSpPr bwMode="auto">
        <a:xfrm>
          <a:off x="6360583" y="13017500"/>
          <a:ext cx="0" cy="0"/>
          <a:chOff x="1240" y="1968"/>
          <a:chExt cx="960" cy="960"/>
        </a:xfrm>
      </xdr:grpSpPr>
      <xdr:sp macro="" textlink="">
        <xdr:nvSpPr>
          <xdr:cNvPr id="327"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28"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0" name="Group 5"/>
        <xdr:cNvGrpSpPr>
          <a:grpSpLocks/>
        </xdr:cNvGrpSpPr>
      </xdr:nvGrpSpPr>
      <xdr:grpSpPr bwMode="auto">
        <a:xfrm>
          <a:off x="6360583" y="13017500"/>
          <a:ext cx="0" cy="0"/>
          <a:chOff x="1240" y="1968"/>
          <a:chExt cx="960" cy="960"/>
        </a:xfrm>
      </xdr:grpSpPr>
      <xdr:sp macro="" textlink="">
        <xdr:nvSpPr>
          <xdr:cNvPr id="330"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31"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1" name="Group 8"/>
        <xdr:cNvGrpSpPr>
          <a:grpSpLocks/>
        </xdr:cNvGrpSpPr>
      </xdr:nvGrpSpPr>
      <xdr:grpSpPr bwMode="auto">
        <a:xfrm>
          <a:off x="6360583" y="13017500"/>
          <a:ext cx="0" cy="0"/>
          <a:chOff x="1240" y="1968"/>
          <a:chExt cx="960" cy="960"/>
        </a:xfrm>
      </xdr:grpSpPr>
      <xdr:sp macro="" textlink="">
        <xdr:nvSpPr>
          <xdr:cNvPr id="333"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34"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2" name="Group 11"/>
        <xdr:cNvGrpSpPr>
          <a:grpSpLocks/>
        </xdr:cNvGrpSpPr>
      </xdr:nvGrpSpPr>
      <xdr:grpSpPr bwMode="auto">
        <a:xfrm>
          <a:off x="6360583" y="13017500"/>
          <a:ext cx="0" cy="0"/>
          <a:chOff x="1240" y="1968"/>
          <a:chExt cx="960" cy="960"/>
        </a:xfrm>
      </xdr:grpSpPr>
      <xdr:sp macro="" textlink="">
        <xdr:nvSpPr>
          <xdr:cNvPr id="336"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37"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3" name="Group 14"/>
        <xdr:cNvGrpSpPr>
          <a:grpSpLocks/>
        </xdr:cNvGrpSpPr>
      </xdr:nvGrpSpPr>
      <xdr:grpSpPr bwMode="auto">
        <a:xfrm>
          <a:off x="6360583" y="13017500"/>
          <a:ext cx="0" cy="0"/>
          <a:chOff x="1240" y="1968"/>
          <a:chExt cx="960" cy="960"/>
        </a:xfrm>
      </xdr:grpSpPr>
      <xdr:sp macro="" textlink="">
        <xdr:nvSpPr>
          <xdr:cNvPr id="339"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4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4" name="Group 17"/>
        <xdr:cNvGrpSpPr>
          <a:grpSpLocks/>
        </xdr:cNvGrpSpPr>
      </xdr:nvGrpSpPr>
      <xdr:grpSpPr bwMode="auto">
        <a:xfrm>
          <a:off x="6360583" y="13017500"/>
          <a:ext cx="0" cy="0"/>
          <a:chOff x="1240" y="1968"/>
          <a:chExt cx="960" cy="960"/>
        </a:xfrm>
      </xdr:grpSpPr>
      <xdr:sp macro="" textlink="">
        <xdr:nvSpPr>
          <xdr:cNvPr id="342"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43"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5" name="Group 9"/>
        <xdr:cNvGrpSpPr>
          <a:grpSpLocks/>
        </xdr:cNvGrpSpPr>
      </xdr:nvGrpSpPr>
      <xdr:grpSpPr bwMode="auto">
        <a:xfrm>
          <a:off x="6360583" y="13017500"/>
          <a:ext cx="0" cy="0"/>
          <a:chOff x="1240" y="1968"/>
          <a:chExt cx="960" cy="960"/>
        </a:xfrm>
      </xdr:grpSpPr>
      <xdr:sp macro="" textlink="">
        <xdr:nvSpPr>
          <xdr:cNvPr id="34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4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6" name="Group 5"/>
        <xdr:cNvGrpSpPr>
          <a:grpSpLocks/>
        </xdr:cNvGrpSpPr>
      </xdr:nvGrpSpPr>
      <xdr:grpSpPr bwMode="auto">
        <a:xfrm>
          <a:off x="6360583" y="13017500"/>
          <a:ext cx="0" cy="0"/>
          <a:chOff x="1240" y="1968"/>
          <a:chExt cx="960" cy="960"/>
        </a:xfrm>
      </xdr:grpSpPr>
      <xdr:sp macro="" textlink="">
        <xdr:nvSpPr>
          <xdr:cNvPr id="34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4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7" name="Group 8"/>
        <xdr:cNvGrpSpPr>
          <a:grpSpLocks/>
        </xdr:cNvGrpSpPr>
      </xdr:nvGrpSpPr>
      <xdr:grpSpPr bwMode="auto">
        <a:xfrm>
          <a:off x="6360583" y="13017500"/>
          <a:ext cx="0" cy="0"/>
          <a:chOff x="1240" y="1968"/>
          <a:chExt cx="960" cy="960"/>
        </a:xfrm>
      </xdr:grpSpPr>
      <xdr:sp macro="" textlink="">
        <xdr:nvSpPr>
          <xdr:cNvPr id="35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5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8" name="Group 11"/>
        <xdr:cNvGrpSpPr>
          <a:grpSpLocks/>
        </xdr:cNvGrpSpPr>
      </xdr:nvGrpSpPr>
      <xdr:grpSpPr bwMode="auto">
        <a:xfrm>
          <a:off x="6360583" y="13017500"/>
          <a:ext cx="0" cy="0"/>
          <a:chOff x="1240" y="1968"/>
          <a:chExt cx="960" cy="960"/>
        </a:xfrm>
      </xdr:grpSpPr>
      <xdr:sp macro="" textlink="">
        <xdr:nvSpPr>
          <xdr:cNvPr id="35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5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599" name="Group 14"/>
        <xdr:cNvGrpSpPr>
          <a:grpSpLocks/>
        </xdr:cNvGrpSpPr>
      </xdr:nvGrpSpPr>
      <xdr:grpSpPr bwMode="auto">
        <a:xfrm>
          <a:off x="6360583" y="13017500"/>
          <a:ext cx="0" cy="0"/>
          <a:chOff x="1240" y="1968"/>
          <a:chExt cx="960" cy="960"/>
        </a:xfrm>
      </xdr:grpSpPr>
      <xdr:sp macro="" textlink="">
        <xdr:nvSpPr>
          <xdr:cNvPr id="35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5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00" name="Group 17"/>
        <xdr:cNvGrpSpPr>
          <a:grpSpLocks/>
        </xdr:cNvGrpSpPr>
      </xdr:nvGrpSpPr>
      <xdr:grpSpPr bwMode="auto">
        <a:xfrm>
          <a:off x="6360583" y="13017500"/>
          <a:ext cx="0" cy="0"/>
          <a:chOff x="1240" y="1968"/>
          <a:chExt cx="960" cy="960"/>
        </a:xfrm>
      </xdr:grpSpPr>
      <xdr:sp macro="" textlink="">
        <xdr:nvSpPr>
          <xdr:cNvPr id="36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6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01" name="Group 9"/>
        <xdr:cNvGrpSpPr>
          <a:grpSpLocks/>
        </xdr:cNvGrpSpPr>
      </xdr:nvGrpSpPr>
      <xdr:grpSpPr bwMode="auto">
        <a:xfrm>
          <a:off x="6360583" y="13017500"/>
          <a:ext cx="0" cy="0"/>
          <a:chOff x="1240" y="1968"/>
          <a:chExt cx="960" cy="960"/>
        </a:xfrm>
      </xdr:grpSpPr>
      <xdr:sp macro="" textlink="">
        <xdr:nvSpPr>
          <xdr:cNvPr id="36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6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02" name="Group 5"/>
        <xdr:cNvGrpSpPr>
          <a:grpSpLocks/>
        </xdr:cNvGrpSpPr>
      </xdr:nvGrpSpPr>
      <xdr:grpSpPr bwMode="auto">
        <a:xfrm>
          <a:off x="6360583" y="13017500"/>
          <a:ext cx="0" cy="0"/>
          <a:chOff x="1240" y="1968"/>
          <a:chExt cx="960" cy="960"/>
        </a:xfrm>
      </xdr:grpSpPr>
      <xdr:sp macro="" textlink="">
        <xdr:nvSpPr>
          <xdr:cNvPr id="366"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67"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03" name="Group 8"/>
        <xdr:cNvGrpSpPr>
          <a:grpSpLocks/>
        </xdr:cNvGrpSpPr>
      </xdr:nvGrpSpPr>
      <xdr:grpSpPr bwMode="auto">
        <a:xfrm>
          <a:off x="6360583" y="13017500"/>
          <a:ext cx="0" cy="0"/>
          <a:chOff x="1240" y="1968"/>
          <a:chExt cx="960" cy="960"/>
        </a:xfrm>
      </xdr:grpSpPr>
      <xdr:sp macro="" textlink="">
        <xdr:nvSpPr>
          <xdr:cNvPr id="36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7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04" name="Group 11"/>
        <xdr:cNvGrpSpPr>
          <a:grpSpLocks/>
        </xdr:cNvGrpSpPr>
      </xdr:nvGrpSpPr>
      <xdr:grpSpPr bwMode="auto">
        <a:xfrm>
          <a:off x="6360583" y="13017500"/>
          <a:ext cx="0" cy="0"/>
          <a:chOff x="1240" y="1968"/>
          <a:chExt cx="960" cy="960"/>
        </a:xfrm>
      </xdr:grpSpPr>
      <xdr:sp macro="" textlink="">
        <xdr:nvSpPr>
          <xdr:cNvPr id="372"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73"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05" name="Group 14"/>
        <xdr:cNvGrpSpPr>
          <a:grpSpLocks/>
        </xdr:cNvGrpSpPr>
      </xdr:nvGrpSpPr>
      <xdr:grpSpPr bwMode="auto">
        <a:xfrm>
          <a:off x="6360583" y="13017500"/>
          <a:ext cx="0" cy="0"/>
          <a:chOff x="1240" y="1968"/>
          <a:chExt cx="960" cy="960"/>
        </a:xfrm>
      </xdr:grpSpPr>
      <xdr:sp macro="" textlink="">
        <xdr:nvSpPr>
          <xdr:cNvPr id="375"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7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06" name="Group 17"/>
        <xdr:cNvGrpSpPr>
          <a:grpSpLocks/>
        </xdr:cNvGrpSpPr>
      </xdr:nvGrpSpPr>
      <xdr:grpSpPr bwMode="auto">
        <a:xfrm>
          <a:off x="6360583" y="13017500"/>
          <a:ext cx="0" cy="0"/>
          <a:chOff x="1240" y="1968"/>
          <a:chExt cx="960" cy="960"/>
        </a:xfrm>
      </xdr:grpSpPr>
      <xdr:sp macro="" textlink="">
        <xdr:nvSpPr>
          <xdr:cNvPr id="378"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79"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07" name="Group 9"/>
        <xdr:cNvGrpSpPr>
          <a:grpSpLocks/>
        </xdr:cNvGrpSpPr>
      </xdr:nvGrpSpPr>
      <xdr:grpSpPr bwMode="auto">
        <a:xfrm>
          <a:off x="6360583" y="11324167"/>
          <a:ext cx="0" cy="0"/>
          <a:chOff x="1240" y="1968"/>
          <a:chExt cx="960" cy="960"/>
        </a:xfrm>
      </xdr:grpSpPr>
      <xdr:sp macro="" textlink="">
        <xdr:nvSpPr>
          <xdr:cNvPr id="381" name="Rectangle 164"/>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82"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08" name="Group 5"/>
        <xdr:cNvGrpSpPr>
          <a:grpSpLocks/>
        </xdr:cNvGrpSpPr>
      </xdr:nvGrpSpPr>
      <xdr:grpSpPr bwMode="auto">
        <a:xfrm>
          <a:off x="6360583" y="11324167"/>
          <a:ext cx="0" cy="0"/>
          <a:chOff x="1240" y="1968"/>
          <a:chExt cx="960" cy="960"/>
        </a:xfrm>
      </xdr:grpSpPr>
      <xdr:sp macro="" textlink="">
        <xdr:nvSpPr>
          <xdr:cNvPr id="384"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85"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09" name="Group 8"/>
        <xdr:cNvGrpSpPr>
          <a:grpSpLocks/>
        </xdr:cNvGrpSpPr>
      </xdr:nvGrpSpPr>
      <xdr:grpSpPr bwMode="auto">
        <a:xfrm>
          <a:off x="6360583" y="11324167"/>
          <a:ext cx="0" cy="0"/>
          <a:chOff x="1240" y="1968"/>
          <a:chExt cx="960" cy="960"/>
        </a:xfrm>
      </xdr:grpSpPr>
      <xdr:sp macro="" textlink="">
        <xdr:nvSpPr>
          <xdr:cNvPr id="387"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88"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10" name="Group 11"/>
        <xdr:cNvGrpSpPr>
          <a:grpSpLocks/>
        </xdr:cNvGrpSpPr>
      </xdr:nvGrpSpPr>
      <xdr:grpSpPr bwMode="auto">
        <a:xfrm>
          <a:off x="6360583" y="11324167"/>
          <a:ext cx="0" cy="0"/>
          <a:chOff x="1240" y="1968"/>
          <a:chExt cx="960" cy="960"/>
        </a:xfrm>
      </xdr:grpSpPr>
      <xdr:sp macro="" textlink="">
        <xdr:nvSpPr>
          <xdr:cNvPr id="390"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91"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11" name="Group 14"/>
        <xdr:cNvGrpSpPr>
          <a:grpSpLocks/>
        </xdr:cNvGrpSpPr>
      </xdr:nvGrpSpPr>
      <xdr:grpSpPr bwMode="auto">
        <a:xfrm>
          <a:off x="6360583" y="11324167"/>
          <a:ext cx="0" cy="0"/>
          <a:chOff x="1240" y="1968"/>
          <a:chExt cx="960" cy="960"/>
        </a:xfrm>
      </xdr:grpSpPr>
      <xdr:sp macro="" textlink="">
        <xdr:nvSpPr>
          <xdr:cNvPr id="393"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94"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12" name="Group 17"/>
        <xdr:cNvGrpSpPr>
          <a:grpSpLocks/>
        </xdr:cNvGrpSpPr>
      </xdr:nvGrpSpPr>
      <xdr:grpSpPr bwMode="auto">
        <a:xfrm>
          <a:off x="6360583" y="11324167"/>
          <a:ext cx="0" cy="0"/>
          <a:chOff x="1240" y="1968"/>
          <a:chExt cx="960" cy="960"/>
        </a:xfrm>
      </xdr:grpSpPr>
      <xdr:sp macro="" textlink="">
        <xdr:nvSpPr>
          <xdr:cNvPr id="396"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397"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13" name="Group 9"/>
        <xdr:cNvGrpSpPr>
          <a:grpSpLocks/>
        </xdr:cNvGrpSpPr>
      </xdr:nvGrpSpPr>
      <xdr:grpSpPr bwMode="auto">
        <a:xfrm>
          <a:off x="6360583" y="13017500"/>
          <a:ext cx="0" cy="0"/>
          <a:chOff x="1240" y="1968"/>
          <a:chExt cx="960" cy="960"/>
        </a:xfrm>
      </xdr:grpSpPr>
      <xdr:sp macro="" textlink="">
        <xdr:nvSpPr>
          <xdr:cNvPr id="399"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0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14" name="Group 5"/>
        <xdr:cNvGrpSpPr>
          <a:grpSpLocks/>
        </xdr:cNvGrpSpPr>
      </xdr:nvGrpSpPr>
      <xdr:grpSpPr bwMode="auto">
        <a:xfrm>
          <a:off x="6360583" y="13017500"/>
          <a:ext cx="0" cy="0"/>
          <a:chOff x="1240" y="1968"/>
          <a:chExt cx="960" cy="960"/>
        </a:xfrm>
      </xdr:grpSpPr>
      <xdr:sp macro="" textlink="">
        <xdr:nvSpPr>
          <xdr:cNvPr id="40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0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15" name="Group 8"/>
        <xdr:cNvGrpSpPr>
          <a:grpSpLocks/>
        </xdr:cNvGrpSpPr>
      </xdr:nvGrpSpPr>
      <xdr:grpSpPr bwMode="auto">
        <a:xfrm>
          <a:off x="6360583" y="13017500"/>
          <a:ext cx="0" cy="0"/>
          <a:chOff x="1240" y="1968"/>
          <a:chExt cx="960" cy="960"/>
        </a:xfrm>
      </xdr:grpSpPr>
      <xdr:sp macro="" textlink="">
        <xdr:nvSpPr>
          <xdr:cNvPr id="40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0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16" name="Group 11"/>
        <xdr:cNvGrpSpPr>
          <a:grpSpLocks/>
        </xdr:cNvGrpSpPr>
      </xdr:nvGrpSpPr>
      <xdr:grpSpPr bwMode="auto">
        <a:xfrm>
          <a:off x="6360583" y="13017500"/>
          <a:ext cx="0" cy="0"/>
          <a:chOff x="1240" y="1968"/>
          <a:chExt cx="960" cy="960"/>
        </a:xfrm>
      </xdr:grpSpPr>
      <xdr:sp macro="" textlink="">
        <xdr:nvSpPr>
          <xdr:cNvPr id="40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0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17" name="Group 14"/>
        <xdr:cNvGrpSpPr>
          <a:grpSpLocks/>
        </xdr:cNvGrpSpPr>
      </xdr:nvGrpSpPr>
      <xdr:grpSpPr bwMode="auto">
        <a:xfrm>
          <a:off x="6360583" y="13017500"/>
          <a:ext cx="0" cy="0"/>
          <a:chOff x="1240" y="1968"/>
          <a:chExt cx="960" cy="960"/>
        </a:xfrm>
      </xdr:grpSpPr>
      <xdr:sp macro="" textlink="">
        <xdr:nvSpPr>
          <xdr:cNvPr id="41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1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18" name="Group 17"/>
        <xdr:cNvGrpSpPr>
          <a:grpSpLocks/>
        </xdr:cNvGrpSpPr>
      </xdr:nvGrpSpPr>
      <xdr:grpSpPr bwMode="auto">
        <a:xfrm>
          <a:off x="6360583" y="13017500"/>
          <a:ext cx="0" cy="0"/>
          <a:chOff x="1240" y="1968"/>
          <a:chExt cx="960" cy="960"/>
        </a:xfrm>
      </xdr:grpSpPr>
      <xdr:sp macro="" textlink="">
        <xdr:nvSpPr>
          <xdr:cNvPr id="414"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1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19" name="Group 9"/>
        <xdr:cNvGrpSpPr>
          <a:grpSpLocks/>
        </xdr:cNvGrpSpPr>
      </xdr:nvGrpSpPr>
      <xdr:grpSpPr bwMode="auto">
        <a:xfrm>
          <a:off x="6360583" y="11324167"/>
          <a:ext cx="0" cy="0"/>
          <a:chOff x="1240" y="1968"/>
          <a:chExt cx="960" cy="960"/>
        </a:xfrm>
      </xdr:grpSpPr>
      <xdr:sp macro="" textlink="">
        <xdr:nvSpPr>
          <xdr:cNvPr id="417" name="Rectangle 200"/>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18"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20" name="Group 5"/>
        <xdr:cNvGrpSpPr>
          <a:grpSpLocks/>
        </xdr:cNvGrpSpPr>
      </xdr:nvGrpSpPr>
      <xdr:grpSpPr bwMode="auto">
        <a:xfrm>
          <a:off x="6360583" y="11324167"/>
          <a:ext cx="0" cy="0"/>
          <a:chOff x="1240" y="1968"/>
          <a:chExt cx="960" cy="960"/>
        </a:xfrm>
      </xdr:grpSpPr>
      <xdr:sp macro="" textlink="">
        <xdr:nvSpPr>
          <xdr:cNvPr id="420"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21"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21" name="Group 8"/>
        <xdr:cNvGrpSpPr>
          <a:grpSpLocks/>
        </xdr:cNvGrpSpPr>
      </xdr:nvGrpSpPr>
      <xdr:grpSpPr bwMode="auto">
        <a:xfrm>
          <a:off x="6360583" y="11324167"/>
          <a:ext cx="0" cy="0"/>
          <a:chOff x="1240" y="1968"/>
          <a:chExt cx="960" cy="960"/>
        </a:xfrm>
      </xdr:grpSpPr>
      <xdr:sp macro="" textlink="">
        <xdr:nvSpPr>
          <xdr:cNvPr id="423"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24"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22" name="Group 11"/>
        <xdr:cNvGrpSpPr>
          <a:grpSpLocks/>
        </xdr:cNvGrpSpPr>
      </xdr:nvGrpSpPr>
      <xdr:grpSpPr bwMode="auto">
        <a:xfrm>
          <a:off x="6360583" y="11324167"/>
          <a:ext cx="0" cy="0"/>
          <a:chOff x="1240" y="1968"/>
          <a:chExt cx="960" cy="960"/>
        </a:xfrm>
      </xdr:grpSpPr>
      <xdr:sp macro="" textlink="">
        <xdr:nvSpPr>
          <xdr:cNvPr id="426"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27"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23" name="Group 14"/>
        <xdr:cNvGrpSpPr>
          <a:grpSpLocks/>
        </xdr:cNvGrpSpPr>
      </xdr:nvGrpSpPr>
      <xdr:grpSpPr bwMode="auto">
        <a:xfrm>
          <a:off x="6360583" y="11324167"/>
          <a:ext cx="0" cy="0"/>
          <a:chOff x="1240" y="1968"/>
          <a:chExt cx="960" cy="960"/>
        </a:xfrm>
      </xdr:grpSpPr>
      <xdr:sp macro="" textlink="">
        <xdr:nvSpPr>
          <xdr:cNvPr id="429"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30"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24" name="Group 17"/>
        <xdr:cNvGrpSpPr>
          <a:grpSpLocks/>
        </xdr:cNvGrpSpPr>
      </xdr:nvGrpSpPr>
      <xdr:grpSpPr bwMode="auto">
        <a:xfrm>
          <a:off x="6360583" y="11324167"/>
          <a:ext cx="0" cy="0"/>
          <a:chOff x="1240" y="1968"/>
          <a:chExt cx="960" cy="960"/>
        </a:xfrm>
      </xdr:grpSpPr>
      <xdr:sp macro="" textlink="">
        <xdr:nvSpPr>
          <xdr:cNvPr id="432"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33"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25" name="Group 9"/>
        <xdr:cNvGrpSpPr>
          <a:grpSpLocks/>
        </xdr:cNvGrpSpPr>
      </xdr:nvGrpSpPr>
      <xdr:grpSpPr bwMode="auto">
        <a:xfrm>
          <a:off x="6360583" y="13017500"/>
          <a:ext cx="0" cy="0"/>
          <a:chOff x="1240" y="1968"/>
          <a:chExt cx="960" cy="960"/>
        </a:xfrm>
      </xdr:grpSpPr>
      <xdr:sp macro="" textlink="">
        <xdr:nvSpPr>
          <xdr:cNvPr id="43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3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26" name="Group 5"/>
        <xdr:cNvGrpSpPr>
          <a:grpSpLocks/>
        </xdr:cNvGrpSpPr>
      </xdr:nvGrpSpPr>
      <xdr:grpSpPr bwMode="auto">
        <a:xfrm>
          <a:off x="6360583" y="13017500"/>
          <a:ext cx="0" cy="0"/>
          <a:chOff x="1240" y="1968"/>
          <a:chExt cx="960" cy="960"/>
        </a:xfrm>
      </xdr:grpSpPr>
      <xdr:sp macro="" textlink="">
        <xdr:nvSpPr>
          <xdr:cNvPr id="43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3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27" name="Group 8"/>
        <xdr:cNvGrpSpPr>
          <a:grpSpLocks/>
        </xdr:cNvGrpSpPr>
      </xdr:nvGrpSpPr>
      <xdr:grpSpPr bwMode="auto">
        <a:xfrm>
          <a:off x="6360583" y="13017500"/>
          <a:ext cx="0" cy="0"/>
          <a:chOff x="1240" y="1968"/>
          <a:chExt cx="960" cy="960"/>
        </a:xfrm>
      </xdr:grpSpPr>
      <xdr:sp macro="" textlink="">
        <xdr:nvSpPr>
          <xdr:cNvPr id="44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4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28" name="Group 11"/>
        <xdr:cNvGrpSpPr>
          <a:grpSpLocks/>
        </xdr:cNvGrpSpPr>
      </xdr:nvGrpSpPr>
      <xdr:grpSpPr bwMode="auto">
        <a:xfrm>
          <a:off x="6360583" y="13017500"/>
          <a:ext cx="0" cy="0"/>
          <a:chOff x="1240" y="1968"/>
          <a:chExt cx="960" cy="960"/>
        </a:xfrm>
      </xdr:grpSpPr>
      <xdr:sp macro="" textlink="">
        <xdr:nvSpPr>
          <xdr:cNvPr id="44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4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29" name="Group 14"/>
        <xdr:cNvGrpSpPr>
          <a:grpSpLocks/>
        </xdr:cNvGrpSpPr>
      </xdr:nvGrpSpPr>
      <xdr:grpSpPr bwMode="auto">
        <a:xfrm>
          <a:off x="6360583" y="13017500"/>
          <a:ext cx="0" cy="0"/>
          <a:chOff x="1240" y="1968"/>
          <a:chExt cx="960" cy="960"/>
        </a:xfrm>
      </xdr:grpSpPr>
      <xdr:sp macro="" textlink="">
        <xdr:nvSpPr>
          <xdr:cNvPr id="44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4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0" name="Group 17"/>
        <xdr:cNvGrpSpPr>
          <a:grpSpLocks/>
        </xdr:cNvGrpSpPr>
      </xdr:nvGrpSpPr>
      <xdr:grpSpPr bwMode="auto">
        <a:xfrm>
          <a:off x="6360583" y="13017500"/>
          <a:ext cx="0" cy="0"/>
          <a:chOff x="1240" y="1968"/>
          <a:chExt cx="960" cy="960"/>
        </a:xfrm>
      </xdr:grpSpPr>
      <xdr:sp macro="" textlink="">
        <xdr:nvSpPr>
          <xdr:cNvPr id="45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5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1" name="Group 9"/>
        <xdr:cNvGrpSpPr>
          <a:grpSpLocks/>
        </xdr:cNvGrpSpPr>
      </xdr:nvGrpSpPr>
      <xdr:grpSpPr bwMode="auto">
        <a:xfrm>
          <a:off x="6360583" y="13017500"/>
          <a:ext cx="0" cy="0"/>
          <a:chOff x="1240" y="1968"/>
          <a:chExt cx="960" cy="960"/>
        </a:xfrm>
      </xdr:grpSpPr>
      <xdr:sp macro="" textlink="">
        <xdr:nvSpPr>
          <xdr:cNvPr id="45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5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2" name="Group 5"/>
        <xdr:cNvGrpSpPr>
          <a:grpSpLocks/>
        </xdr:cNvGrpSpPr>
      </xdr:nvGrpSpPr>
      <xdr:grpSpPr bwMode="auto">
        <a:xfrm>
          <a:off x="6360583" y="13017500"/>
          <a:ext cx="0" cy="0"/>
          <a:chOff x="1240" y="1968"/>
          <a:chExt cx="960" cy="960"/>
        </a:xfrm>
      </xdr:grpSpPr>
      <xdr:sp macro="" textlink="">
        <xdr:nvSpPr>
          <xdr:cNvPr id="456"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57"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3" name="Group 8"/>
        <xdr:cNvGrpSpPr>
          <a:grpSpLocks/>
        </xdr:cNvGrpSpPr>
      </xdr:nvGrpSpPr>
      <xdr:grpSpPr bwMode="auto">
        <a:xfrm>
          <a:off x="6360583" y="13017500"/>
          <a:ext cx="0" cy="0"/>
          <a:chOff x="1240" y="1968"/>
          <a:chExt cx="960" cy="960"/>
        </a:xfrm>
      </xdr:grpSpPr>
      <xdr:sp macro="" textlink="">
        <xdr:nvSpPr>
          <xdr:cNvPr id="45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6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4" name="Group 11"/>
        <xdr:cNvGrpSpPr>
          <a:grpSpLocks/>
        </xdr:cNvGrpSpPr>
      </xdr:nvGrpSpPr>
      <xdr:grpSpPr bwMode="auto">
        <a:xfrm>
          <a:off x="6360583" y="13017500"/>
          <a:ext cx="0" cy="0"/>
          <a:chOff x="1240" y="1968"/>
          <a:chExt cx="960" cy="960"/>
        </a:xfrm>
      </xdr:grpSpPr>
      <xdr:sp macro="" textlink="">
        <xdr:nvSpPr>
          <xdr:cNvPr id="462"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63"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5" name="Group 14"/>
        <xdr:cNvGrpSpPr>
          <a:grpSpLocks/>
        </xdr:cNvGrpSpPr>
      </xdr:nvGrpSpPr>
      <xdr:grpSpPr bwMode="auto">
        <a:xfrm>
          <a:off x="6360583" y="13017500"/>
          <a:ext cx="0" cy="0"/>
          <a:chOff x="1240" y="1968"/>
          <a:chExt cx="960" cy="960"/>
        </a:xfrm>
      </xdr:grpSpPr>
      <xdr:sp macro="" textlink="">
        <xdr:nvSpPr>
          <xdr:cNvPr id="465"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6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6" name="Group 17"/>
        <xdr:cNvGrpSpPr>
          <a:grpSpLocks/>
        </xdr:cNvGrpSpPr>
      </xdr:nvGrpSpPr>
      <xdr:grpSpPr bwMode="auto">
        <a:xfrm>
          <a:off x="6360583" y="13017500"/>
          <a:ext cx="0" cy="0"/>
          <a:chOff x="1240" y="1968"/>
          <a:chExt cx="960" cy="960"/>
        </a:xfrm>
      </xdr:grpSpPr>
      <xdr:sp macro="" textlink="">
        <xdr:nvSpPr>
          <xdr:cNvPr id="468"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69"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7" name="Group 9"/>
        <xdr:cNvGrpSpPr>
          <a:grpSpLocks/>
        </xdr:cNvGrpSpPr>
      </xdr:nvGrpSpPr>
      <xdr:grpSpPr bwMode="auto">
        <a:xfrm>
          <a:off x="6360583" y="13017500"/>
          <a:ext cx="0" cy="0"/>
          <a:chOff x="1240" y="1968"/>
          <a:chExt cx="960" cy="960"/>
        </a:xfrm>
      </xdr:grpSpPr>
      <xdr:sp macro="" textlink="">
        <xdr:nvSpPr>
          <xdr:cNvPr id="47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7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8" name="Group 5"/>
        <xdr:cNvGrpSpPr>
          <a:grpSpLocks/>
        </xdr:cNvGrpSpPr>
      </xdr:nvGrpSpPr>
      <xdr:grpSpPr bwMode="auto">
        <a:xfrm>
          <a:off x="6360583" y="13017500"/>
          <a:ext cx="0" cy="0"/>
          <a:chOff x="1240" y="1968"/>
          <a:chExt cx="960" cy="960"/>
        </a:xfrm>
      </xdr:grpSpPr>
      <xdr:sp macro="" textlink="">
        <xdr:nvSpPr>
          <xdr:cNvPr id="47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75"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39" name="Group 8"/>
        <xdr:cNvGrpSpPr>
          <a:grpSpLocks/>
        </xdr:cNvGrpSpPr>
      </xdr:nvGrpSpPr>
      <xdr:grpSpPr bwMode="auto">
        <a:xfrm>
          <a:off x="6360583" y="13017500"/>
          <a:ext cx="0" cy="0"/>
          <a:chOff x="1240" y="1968"/>
          <a:chExt cx="960" cy="960"/>
        </a:xfrm>
      </xdr:grpSpPr>
      <xdr:sp macro="" textlink="">
        <xdr:nvSpPr>
          <xdr:cNvPr id="477"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78"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0" name="Group 11"/>
        <xdr:cNvGrpSpPr>
          <a:grpSpLocks/>
        </xdr:cNvGrpSpPr>
      </xdr:nvGrpSpPr>
      <xdr:grpSpPr bwMode="auto">
        <a:xfrm>
          <a:off x="6360583" y="13017500"/>
          <a:ext cx="0" cy="0"/>
          <a:chOff x="1240" y="1968"/>
          <a:chExt cx="960" cy="960"/>
        </a:xfrm>
      </xdr:grpSpPr>
      <xdr:sp macro="" textlink="">
        <xdr:nvSpPr>
          <xdr:cNvPr id="48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81"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1" name="Group 14"/>
        <xdr:cNvGrpSpPr>
          <a:grpSpLocks/>
        </xdr:cNvGrpSpPr>
      </xdr:nvGrpSpPr>
      <xdr:grpSpPr bwMode="auto">
        <a:xfrm>
          <a:off x="6360583" y="13017500"/>
          <a:ext cx="0" cy="0"/>
          <a:chOff x="1240" y="1968"/>
          <a:chExt cx="960" cy="960"/>
        </a:xfrm>
      </xdr:grpSpPr>
      <xdr:sp macro="" textlink="">
        <xdr:nvSpPr>
          <xdr:cNvPr id="483"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84"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2" name="Group 17"/>
        <xdr:cNvGrpSpPr>
          <a:grpSpLocks/>
        </xdr:cNvGrpSpPr>
      </xdr:nvGrpSpPr>
      <xdr:grpSpPr bwMode="auto">
        <a:xfrm>
          <a:off x="6360583" y="13017500"/>
          <a:ext cx="0" cy="0"/>
          <a:chOff x="1240" y="1968"/>
          <a:chExt cx="960" cy="960"/>
        </a:xfrm>
      </xdr:grpSpPr>
      <xdr:sp macro="" textlink="">
        <xdr:nvSpPr>
          <xdr:cNvPr id="48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87"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3" name="Group 9"/>
        <xdr:cNvGrpSpPr>
          <a:grpSpLocks/>
        </xdr:cNvGrpSpPr>
      </xdr:nvGrpSpPr>
      <xdr:grpSpPr bwMode="auto">
        <a:xfrm>
          <a:off x="6360583" y="13017500"/>
          <a:ext cx="0" cy="0"/>
          <a:chOff x="1240" y="1968"/>
          <a:chExt cx="960" cy="960"/>
        </a:xfrm>
      </xdr:grpSpPr>
      <xdr:sp macro="" textlink="">
        <xdr:nvSpPr>
          <xdr:cNvPr id="489"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9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4" name="Group 5"/>
        <xdr:cNvGrpSpPr>
          <a:grpSpLocks/>
        </xdr:cNvGrpSpPr>
      </xdr:nvGrpSpPr>
      <xdr:grpSpPr bwMode="auto">
        <a:xfrm>
          <a:off x="6360583" y="13017500"/>
          <a:ext cx="0" cy="0"/>
          <a:chOff x="1240" y="1968"/>
          <a:chExt cx="960" cy="960"/>
        </a:xfrm>
      </xdr:grpSpPr>
      <xdr:sp macro="" textlink="">
        <xdr:nvSpPr>
          <xdr:cNvPr id="49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9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5" name="Group 8"/>
        <xdr:cNvGrpSpPr>
          <a:grpSpLocks/>
        </xdr:cNvGrpSpPr>
      </xdr:nvGrpSpPr>
      <xdr:grpSpPr bwMode="auto">
        <a:xfrm>
          <a:off x="6360583" y="13017500"/>
          <a:ext cx="0" cy="0"/>
          <a:chOff x="1240" y="1968"/>
          <a:chExt cx="960" cy="960"/>
        </a:xfrm>
      </xdr:grpSpPr>
      <xdr:sp macro="" textlink="">
        <xdr:nvSpPr>
          <xdr:cNvPr id="49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9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6" name="Group 11"/>
        <xdr:cNvGrpSpPr>
          <a:grpSpLocks/>
        </xdr:cNvGrpSpPr>
      </xdr:nvGrpSpPr>
      <xdr:grpSpPr bwMode="auto">
        <a:xfrm>
          <a:off x="6360583" y="13017500"/>
          <a:ext cx="0" cy="0"/>
          <a:chOff x="1240" y="1968"/>
          <a:chExt cx="960" cy="960"/>
        </a:xfrm>
      </xdr:grpSpPr>
      <xdr:sp macro="" textlink="">
        <xdr:nvSpPr>
          <xdr:cNvPr id="49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49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7" name="Group 14"/>
        <xdr:cNvGrpSpPr>
          <a:grpSpLocks/>
        </xdr:cNvGrpSpPr>
      </xdr:nvGrpSpPr>
      <xdr:grpSpPr bwMode="auto">
        <a:xfrm>
          <a:off x="6360583" y="13017500"/>
          <a:ext cx="0" cy="0"/>
          <a:chOff x="1240" y="1968"/>
          <a:chExt cx="960" cy="960"/>
        </a:xfrm>
      </xdr:grpSpPr>
      <xdr:sp macro="" textlink="">
        <xdr:nvSpPr>
          <xdr:cNvPr id="50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0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8" name="Group 17"/>
        <xdr:cNvGrpSpPr>
          <a:grpSpLocks/>
        </xdr:cNvGrpSpPr>
      </xdr:nvGrpSpPr>
      <xdr:grpSpPr bwMode="auto">
        <a:xfrm>
          <a:off x="6360583" y="13017500"/>
          <a:ext cx="0" cy="0"/>
          <a:chOff x="1240" y="1968"/>
          <a:chExt cx="960" cy="960"/>
        </a:xfrm>
      </xdr:grpSpPr>
      <xdr:sp macro="" textlink="">
        <xdr:nvSpPr>
          <xdr:cNvPr id="504"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0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49" name="Group 9"/>
        <xdr:cNvGrpSpPr>
          <a:grpSpLocks/>
        </xdr:cNvGrpSpPr>
      </xdr:nvGrpSpPr>
      <xdr:grpSpPr bwMode="auto">
        <a:xfrm>
          <a:off x="6360583" y="13017500"/>
          <a:ext cx="0" cy="0"/>
          <a:chOff x="1240" y="1968"/>
          <a:chExt cx="960" cy="960"/>
        </a:xfrm>
      </xdr:grpSpPr>
      <xdr:sp macro="" textlink="">
        <xdr:nvSpPr>
          <xdr:cNvPr id="507"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08"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0" name="Group 5"/>
        <xdr:cNvGrpSpPr>
          <a:grpSpLocks/>
        </xdr:cNvGrpSpPr>
      </xdr:nvGrpSpPr>
      <xdr:grpSpPr bwMode="auto">
        <a:xfrm>
          <a:off x="6360583" y="13017500"/>
          <a:ext cx="0" cy="0"/>
          <a:chOff x="1240" y="1968"/>
          <a:chExt cx="960" cy="960"/>
        </a:xfrm>
      </xdr:grpSpPr>
      <xdr:sp macro="" textlink="">
        <xdr:nvSpPr>
          <xdr:cNvPr id="510"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11"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1" name="Group 8"/>
        <xdr:cNvGrpSpPr>
          <a:grpSpLocks/>
        </xdr:cNvGrpSpPr>
      </xdr:nvGrpSpPr>
      <xdr:grpSpPr bwMode="auto">
        <a:xfrm>
          <a:off x="6360583" y="13017500"/>
          <a:ext cx="0" cy="0"/>
          <a:chOff x="1240" y="1968"/>
          <a:chExt cx="960" cy="960"/>
        </a:xfrm>
      </xdr:grpSpPr>
      <xdr:sp macro="" textlink="">
        <xdr:nvSpPr>
          <xdr:cNvPr id="513"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14"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2" name="Group 11"/>
        <xdr:cNvGrpSpPr>
          <a:grpSpLocks/>
        </xdr:cNvGrpSpPr>
      </xdr:nvGrpSpPr>
      <xdr:grpSpPr bwMode="auto">
        <a:xfrm>
          <a:off x="6360583" y="13017500"/>
          <a:ext cx="0" cy="0"/>
          <a:chOff x="1240" y="1968"/>
          <a:chExt cx="960" cy="960"/>
        </a:xfrm>
      </xdr:grpSpPr>
      <xdr:sp macro="" textlink="">
        <xdr:nvSpPr>
          <xdr:cNvPr id="516"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17"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3" name="Group 14"/>
        <xdr:cNvGrpSpPr>
          <a:grpSpLocks/>
        </xdr:cNvGrpSpPr>
      </xdr:nvGrpSpPr>
      <xdr:grpSpPr bwMode="auto">
        <a:xfrm>
          <a:off x="6360583" y="13017500"/>
          <a:ext cx="0" cy="0"/>
          <a:chOff x="1240" y="1968"/>
          <a:chExt cx="960" cy="960"/>
        </a:xfrm>
      </xdr:grpSpPr>
      <xdr:sp macro="" textlink="">
        <xdr:nvSpPr>
          <xdr:cNvPr id="519"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2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4" name="Group 17"/>
        <xdr:cNvGrpSpPr>
          <a:grpSpLocks/>
        </xdr:cNvGrpSpPr>
      </xdr:nvGrpSpPr>
      <xdr:grpSpPr bwMode="auto">
        <a:xfrm>
          <a:off x="6360583" y="13017500"/>
          <a:ext cx="0" cy="0"/>
          <a:chOff x="1240" y="1968"/>
          <a:chExt cx="960" cy="960"/>
        </a:xfrm>
      </xdr:grpSpPr>
      <xdr:sp macro="" textlink="">
        <xdr:nvSpPr>
          <xdr:cNvPr id="522"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23"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5" name="Group 9"/>
        <xdr:cNvGrpSpPr>
          <a:grpSpLocks/>
        </xdr:cNvGrpSpPr>
      </xdr:nvGrpSpPr>
      <xdr:grpSpPr bwMode="auto">
        <a:xfrm>
          <a:off x="6360583" y="13017500"/>
          <a:ext cx="0" cy="0"/>
          <a:chOff x="1240" y="1968"/>
          <a:chExt cx="960" cy="960"/>
        </a:xfrm>
      </xdr:grpSpPr>
      <xdr:sp macro="" textlink="">
        <xdr:nvSpPr>
          <xdr:cNvPr id="52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2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6" name="Group 5"/>
        <xdr:cNvGrpSpPr>
          <a:grpSpLocks/>
        </xdr:cNvGrpSpPr>
      </xdr:nvGrpSpPr>
      <xdr:grpSpPr bwMode="auto">
        <a:xfrm>
          <a:off x="6360583" y="13017500"/>
          <a:ext cx="0" cy="0"/>
          <a:chOff x="1240" y="1968"/>
          <a:chExt cx="960" cy="960"/>
        </a:xfrm>
      </xdr:grpSpPr>
      <xdr:sp macro="" textlink="">
        <xdr:nvSpPr>
          <xdr:cNvPr id="52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2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7" name="Group 8"/>
        <xdr:cNvGrpSpPr>
          <a:grpSpLocks/>
        </xdr:cNvGrpSpPr>
      </xdr:nvGrpSpPr>
      <xdr:grpSpPr bwMode="auto">
        <a:xfrm>
          <a:off x="6360583" y="13017500"/>
          <a:ext cx="0" cy="0"/>
          <a:chOff x="1240" y="1968"/>
          <a:chExt cx="960" cy="960"/>
        </a:xfrm>
      </xdr:grpSpPr>
      <xdr:sp macro="" textlink="">
        <xdr:nvSpPr>
          <xdr:cNvPr id="53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3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8" name="Group 11"/>
        <xdr:cNvGrpSpPr>
          <a:grpSpLocks/>
        </xdr:cNvGrpSpPr>
      </xdr:nvGrpSpPr>
      <xdr:grpSpPr bwMode="auto">
        <a:xfrm>
          <a:off x="6360583" y="13017500"/>
          <a:ext cx="0" cy="0"/>
          <a:chOff x="1240" y="1968"/>
          <a:chExt cx="960" cy="960"/>
        </a:xfrm>
      </xdr:grpSpPr>
      <xdr:sp macro="" textlink="">
        <xdr:nvSpPr>
          <xdr:cNvPr id="53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3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59" name="Group 14"/>
        <xdr:cNvGrpSpPr>
          <a:grpSpLocks/>
        </xdr:cNvGrpSpPr>
      </xdr:nvGrpSpPr>
      <xdr:grpSpPr bwMode="auto">
        <a:xfrm>
          <a:off x="6360583" y="13017500"/>
          <a:ext cx="0" cy="0"/>
          <a:chOff x="1240" y="1968"/>
          <a:chExt cx="960" cy="960"/>
        </a:xfrm>
      </xdr:grpSpPr>
      <xdr:sp macro="" textlink="">
        <xdr:nvSpPr>
          <xdr:cNvPr id="53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3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0" name="Group 17"/>
        <xdr:cNvGrpSpPr>
          <a:grpSpLocks/>
        </xdr:cNvGrpSpPr>
      </xdr:nvGrpSpPr>
      <xdr:grpSpPr bwMode="auto">
        <a:xfrm>
          <a:off x="6360583" y="13017500"/>
          <a:ext cx="0" cy="0"/>
          <a:chOff x="1240" y="1968"/>
          <a:chExt cx="960" cy="960"/>
        </a:xfrm>
      </xdr:grpSpPr>
      <xdr:sp macro="" textlink="">
        <xdr:nvSpPr>
          <xdr:cNvPr id="54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4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1" name="Group 9"/>
        <xdr:cNvGrpSpPr>
          <a:grpSpLocks/>
        </xdr:cNvGrpSpPr>
      </xdr:nvGrpSpPr>
      <xdr:grpSpPr bwMode="auto">
        <a:xfrm>
          <a:off x="6360583" y="13017500"/>
          <a:ext cx="0" cy="0"/>
          <a:chOff x="1240" y="1968"/>
          <a:chExt cx="960" cy="960"/>
        </a:xfrm>
      </xdr:grpSpPr>
      <xdr:sp macro="" textlink="">
        <xdr:nvSpPr>
          <xdr:cNvPr id="54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4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2" name="Group 5"/>
        <xdr:cNvGrpSpPr>
          <a:grpSpLocks/>
        </xdr:cNvGrpSpPr>
      </xdr:nvGrpSpPr>
      <xdr:grpSpPr bwMode="auto">
        <a:xfrm>
          <a:off x="6360583" y="13017500"/>
          <a:ext cx="0" cy="0"/>
          <a:chOff x="1240" y="1968"/>
          <a:chExt cx="960" cy="960"/>
        </a:xfrm>
      </xdr:grpSpPr>
      <xdr:sp macro="" textlink="">
        <xdr:nvSpPr>
          <xdr:cNvPr id="546"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47"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3" name="Group 8"/>
        <xdr:cNvGrpSpPr>
          <a:grpSpLocks/>
        </xdr:cNvGrpSpPr>
      </xdr:nvGrpSpPr>
      <xdr:grpSpPr bwMode="auto">
        <a:xfrm>
          <a:off x="6360583" y="13017500"/>
          <a:ext cx="0" cy="0"/>
          <a:chOff x="1240" y="1968"/>
          <a:chExt cx="960" cy="960"/>
        </a:xfrm>
      </xdr:grpSpPr>
      <xdr:sp macro="" textlink="">
        <xdr:nvSpPr>
          <xdr:cNvPr id="54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5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4" name="Group 11"/>
        <xdr:cNvGrpSpPr>
          <a:grpSpLocks/>
        </xdr:cNvGrpSpPr>
      </xdr:nvGrpSpPr>
      <xdr:grpSpPr bwMode="auto">
        <a:xfrm>
          <a:off x="6360583" y="13017500"/>
          <a:ext cx="0" cy="0"/>
          <a:chOff x="1240" y="1968"/>
          <a:chExt cx="960" cy="960"/>
        </a:xfrm>
      </xdr:grpSpPr>
      <xdr:sp macro="" textlink="">
        <xdr:nvSpPr>
          <xdr:cNvPr id="552"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53"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5" name="Group 14"/>
        <xdr:cNvGrpSpPr>
          <a:grpSpLocks/>
        </xdr:cNvGrpSpPr>
      </xdr:nvGrpSpPr>
      <xdr:grpSpPr bwMode="auto">
        <a:xfrm>
          <a:off x="6360583" y="13017500"/>
          <a:ext cx="0" cy="0"/>
          <a:chOff x="1240" y="1968"/>
          <a:chExt cx="960" cy="960"/>
        </a:xfrm>
      </xdr:grpSpPr>
      <xdr:sp macro="" textlink="">
        <xdr:nvSpPr>
          <xdr:cNvPr id="555"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5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6" name="Group 17"/>
        <xdr:cNvGrpSpPr>
          <a:grpSpLocks/>
        </xdr:cNvGrpSpPr>
      </xdr:nvGrpSpPr>
      <xdr:grpSpPr bwMode="auto">
        <a:xfrm>
          <a:off x="6360583" y="13017500"/>
          <a:ext cx="0" cy="0"/>
          <a:chOff x="1240" y="1968"/>
          <a:chExt cx="960" cy="960"/>
        </a:xfrm>
      </xdr:grpSpPr>
      <xdr:sp macro="" textlink="">
        <xdr:nvSpPr>
          <xdr:cNvPr id="558"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59"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7" name="Group 9"/>
        <xdr:cNvGrpSpPr>
          <a:grpSpLocks/>
        </xdr:cNvGrpSpPr>
      </xdr:nvGrpSpPr>
      <xdr:grpSpPr bwMode="auto">
        <a:xfrm>
          <a:off x="6360583" y="13017500"/>
          <a:ext cx="0" cy="0"/>
          <a:chOff x="1240" y="1968"/>
          <a:chExt cx="960" cy="960"/>
        </a:xfrm>
      </xdr:grpSpPr>
      <xdr:sp macro="" textlink="">
        <xdr:nvSpPr>
          <xdr:cNvPr id="56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6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8" name="Group 5"/>
        <xdr:cNvGrpSpPr>
          <a:grpSpLocks/>
        </xdr:cNvGrpSpPr>
      </xdr:nvGrpSpPr>
      <xdr:grpSpPr bwMode="auto">
        <a:xfrm>
          <a:off x="6360583" y="13017500"/>
          <a:ext cx="0" cy="0"/>
          <a:chOff x="1240" y="1968"/>
          <a:chExt cx="960" cy="960"/>
        </a:xfrm>
      </xdr:grpSpPr>
      <xdr:sp macro="" textlink="">
        <xdr:nvSpPr>
          <xdr:cNvPr id="56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65"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69" name="Group 8"/>
        <xdr:cNvGrpSpPr>
          <a:grpSpLocks/>
        </xdr:cNvGrpSpPr>
      </xdr:nvGrpSpPr>
      <xdr:grpSpPr bwMode="auto">
        <a:xfrm>
          <a:off x="6360583" y="13017500"/>
          <a:ext cx="0" cy="0"/>
          <a:chOff x="1240" y="1968"/>
          <a:chExt cx="960" cy="960"/>
        </a:xfrm>
      </xdr:grpSpPr>
      <xdr:sp macro="" textlink="">
        <xdr:nvSpPr>
          <xdr:cNvPr id="567"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68"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0" name="Group 11"/>
        <xdr:cNvGrpSpPr>
          <a:grpSpLocks/>
        </xdr:cNvGrpSpPr>
      </xdr:nvGrpSpPr>
      <xdr:grpSpPr bwMode="auto">
        <a:xfrm>
          <a:off x="6360583" y="13017500"/>
          <a:ext cx="0" cy="0"/>
          <a:chOff x="1240" y="1968"/>
          <a:chExt cx="960" cy="960"/>
        </a:xfrm>
      </xdr:grpSpPr>
      <xdr:sp macro="" textlink="">
        <xdr:nvSpPr>
          <xdr:cNvPr id="57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71"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1" name="Group 14"/>
        <xdr:cNvGrpSpPr>
          <a:grpSpLocks/>
        </xdr:cNvGrpSpPr>
      </xdr:nvGrpSpPr>
      <xdr:grpSpPr bwMode="auto">
        <a:xfrm>
          <a:off x="6360583" y="13017500"/>
          <a:ext cx="0" cy="0"/>
          <a:chOff x="1240" y="1968"/>
          <a:chExt cx="960" cy="960"/>
        </a:xfrm>
      </xdr:grpSpPr>
      <xdr:sp macro="" textlink="">
        <xdr:nvSpPr>
          <xdr:cNvPr id="573"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74"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2" name="Group 17"/>
        <xdr:cNvGrpSpPr>
          <a:grpSpLocks/>
        </xdr:cNvGrpSpPr>
      </xdr:nvGrpSpPr>
      <xdr:grpSpPr bwMode="auto">
        <a:xfrm>
          <a:off x="6360583" y="13017500"/>
          <a:ext cx="0" cy="0"/>
          <a:chOff x="1240" y="1968"/>
          <a:chExt cx="960" cy="960"/>
        </a:xfrm>
      </xdr:grpSpPr>
      <xdr:sp macro="" textlink="">
        <xdr:nvSpPr>
          <xdr:cNvPr id="57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77"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3" name="Group 9"/>
        <xdr:cNvGrpSpPr>
          <a:grpSpLocks/>
        </xdr:cNvGrpSpPr>
      </xdr:nvGrpSpPr>
      <xdr:grpSpPr bwMode="auto">
        <a:xfrm>
          <a:off x="6360583" y="13017500"/>
          <a:ext cx="0" cy="0"/>
          <a:chOff x="1240" y="1968"/>
          <a:chExt cx="960" cy="960"/>
        </a:xfrm>
      </xdr:grpSpPr>
      <xdr:sp macro="" textlink="">
        <xdr:nvSpPr>
          <xdr:cNvPr id="579"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8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4" name="Group 5"/>
        <xdr:cNvGrpSpPr>
          <a:grpSpLocks/>
        </xdr:cNvGrpSpPr>
      </xdr:nvGrpSpPr>
      <xdr:grpSpPr bwMode="auto">
        <a:xfrm>
          <a:off x="6360583" y="13017500"/>
          <a:ext cx="0" cy="0"/>
          <a:chOff x="1240" y="1968"/>
          <a:chExt cx="960" cy="960"/>
        </a:xfrm>
      </xdr:grpSpPr>
      <xdr:sp macro="" textlink="">
        <xdr:nvSpPr>
          <xdr:cNvPr id="58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8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5" name="Group 8"/>
        <xdr:cNvGrpSpPr>
          <a:grpSpLocks/>
        </xdr:cNvGrpSpPr>
      </xdr:nvGrpSpPr>
      <xdr:grpSpPr bwMode="auto">
        <a:xfrm>
          <a:off x="6360583" y="13017500"/>
          <a:ext cx="0" cy="0"/>
          <a:chOff x="1240" y="1968"/>
          <a:chExt cx="960" cy="960"/>
        </a:xfrm>
      </xdr:grpSpPr>
      <xdr:sp macro="" textlink="">
        <xdr:nvSpPr>
          <xdr:cNvPr id="58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8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6" name="Group 11"/>
        <xdr:cNvGrpSpPr>
          <a:grpSpLocks/>
        </xdr:cNvGrpSpPr>
      </xdr:nvGrpSpPr>
      <xdr:grpSpPr bwMode="auto">
        <a:xfrm>
          <a:off x="6360583" y="13017500"/>
          <a:ext cx="0" cy="0"/>
          <a:chOff x="1240" y="1968"/>
          <a:chExt cx="960" cy="960"/>
        </a:xfrm>
      </xdr:grpSpPr>
      <xdr:sp macro="" textlink="">
        <xdr:nvSpPr>
          <xdr:cNvPr id="58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8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7" name="Group 14"/>
        <xdr:cNvGrpSpPr>
          <a:grpSpLocks/>
        </xdr:cNvGrpSpPr>
      </xdr:nvGrpSpPr>
      <xdr:grpSpPr bwMode="auto">
        <a:xfrm>
          <a:off x="6360583" y="13017500"/>
          <a:ext cx="0" cy="0"/>
          <a:chOff x="1240" y="1968"/>
          <a:chExt cx="960" cy="960"/>
        </a:xfrm>
      </xdr:grpSpPr>
      <xdr:sp macro="" textlink="">
        <xdr:nvSpPr>
          <xdr:cNvPr id="59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9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78" name="Group 17"/>
        <xdr:cNvGrpSpPr>
          <a:grpSpLocks/>
        </xdr:cNvGrpSpPr>
      </xdr:nvGrpSpPr>
      <xdr:grpSpPr bwMode="auto">
        <a:xfrm>
          <a:off x="6360583" y="13017500"/>
          <a:ext cx="0" cy="0"/>
          <a:chOff x="1240" y="1968"/>
          <a:chExt cx="960" cy="960"/>
        </a:xfrm>
      </xdr:grpSpPr>
      <xdr:sp macro="" textlink="">
        <xdr:nvSpPr>
          <xdr:cNvPr id="594"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9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79" name="Group 9"/>
        <xdr:cNvGrpSpPr>
          <a:grpSpLocks/>
        </xdr:cNvGrpSpPr>
      </xdr:nvGrpSpPr>
      <xdr:grpSpPr bwMode="auto">
        <a:xfrm>
          <a:off x="6360583" y="11324167"/>
          <a:ext cx="0" cy="0"/>
          <a:chOff x="1240" y="1968"/>
          <a:chExt cx="960" cy="960"/>
        </a:xfrm>
      </xdr:grpSpPr>
      <xdr:sp macro="" textlink="">
        <xdr:nvSpPr>
          <xdr:cNvPr id="597" name="Rectangle 164"/>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598"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80" name="Group 5"/>
        <xdr:cNvGrpSpPr>
          <a:grpSpLocks/>
        </xdr:cNvGrpSpPr>
      </xdr:nvGrpSpPr>
      <xdr:grpSpPr bwMode="auto">
        <a:xfrm>
          <a:off x="6360583" y="11324167"/>
          <a:ext cx="0" cy="0"/>
          <a:chOff x="1240" y="1968"/>
          <a:chExt cx="960" cy="960"/>
        </a:xfrm>
      </xdr:grpSpPr>
      <xdr:sp macro="" textlink="">
        <xdr:nvSpPr>
          <xdr:cNvPr id="600"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01"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81" name="Group 8"/>
        <xdr:cNvGrpSpPr>
          <a:grpSpLocks/>
        </xdr:cNvGrpSpPr>
      </xdr:nvGrpSpPr>
      <xdr:grpSpPr bwMode="auto">
        <a:xfrm>
          <a:off x="6360583" y="11324167"/>
          <a:ext cx="0" cy="0"/>
          <a:chOff x="1240" y="1968"/>
          <a:chExt cx="960" cy="960"/>
        </a:xfrm>
      </xdr:grpSpPr>
      <xdr:sp macro="" textlink="">
        <xdr:nvSpPr>
          <xdr:cNvPr id="603"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04"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82" name="Group 11"/>
        <xdr:cNvGrpSpPr>
          <a:grpSpLocks/>
        </xdr:cNvGrpSpPr>
      </xdr:nvGrpSpPr>
      <xdr:grpSpPr bwMode="auto">
        <a:xfrm>
          <a:off x="6360583" y="11324167"/>
          <a:ext cx="0" cy="0"/>
          <a:chOff x="1240" y="1968"/>
          <a:chExt cx="960" cy="960"/>
        </a:xfrm>
      </xdr:grpSpPr>
      <xdr:sp macro="" textlink="">
        <xdr:nvSpPr>
          <xdr:cNvPr id="606"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07"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83" name="Group 14"/>
        <xdr:cNvGrpSpPr>
          <a:grpSpLocks/>
        </xdr:cNvGrpSpPr>
      </xdr:nvGrpSpPr>
      <xdr:grpSpPr bwMode="auto">
        <a:xfrm>
          <a:off x="6360583" y="11324167"/>
          <a:ext cx="0" cy="0"/>
          <a:chOff x="1240" y="1968"/>
          <a:chExt cx="960" cy="960"/>
        </a:xfrm>
      </xdr:grpSpPr>
      <xdr:sp macro="" textlink="">
        <xdr:nvSpPr>
          <xdr:cNvPr id="609"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10"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84" name="Group 17"/>
        <xdr:cNvGrpSpPr>
          <a:grpSpLocks/>
        </xdr:cNvGrpSpPr>
      </xdr:nvGrpSpPr>
      <xdr:grpSpPr bwMode="auto">
        <a:xfrm>
          <a:off x="6360583" y="11324167"/>
          <a:ext cx="0" cy="0"/>
          <a:chOff x="1240" y="1968"/>
          <a:chExt cx="960" cy="960"/>
        </a:xfrm>
      </xdr:grpSpPr>
      <xdr:sp macro="" textlink="">
        <xdr:nvSpPr>
          <xdr:cNvPr id="612"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13"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85" name="Group 9"/>
        <xdr:cNvGrpSpPr>
          <a:grpSpLocks/>
        </xdr:cNvGrpSpPr>
      </xdr:nvGrpSpPr>
      <xdr:grpSpPr bwMode="auto">
        <a:xfrm>
          <a:off x="6360583" y="13017500"/>
          <a:ext cx="0" cy="0"/>
          <a:chOff x="1240" y="1968"/>
          <a:chExt cx="960" cy="960"/>
        </a:xfrm>
      </xdr:grpSpPr>
      <xdr:sp macro="" textlink="">
        <xdr:nvSpPr>
          <xdr:cNvPr id="61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1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86" name="Group 5"/>
        <xdr:cNvGrpSpPr>
          <a:grpSpLocks/>
        </xdr:cNvGrpSpPr>
      </xdr:nvGrpSpPr>
      <xdr:grpSpPr bwMode="auto">
        <a:xfrm>
          <a:off x="6360583" y="13017500"/>
          <a:ext cx="0" cy="0"/>
          <a:chOff x="1240" y="1968"/>
          <a:chExt cx="960" cy="960"/>
        </a:xfrm>
      </xdr:grpSpPr>
      <xdr:sp macro="" textlink="">
        <xdr:nvSpPr>
          <xdr:cNvPr id="61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1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87" name="Group 8"/>
        <xdr:cNvGrpSpPr>
          <a:grpSpLocks/>
        </xdr:cNvGrpSpPr>
      </xdr:nvGrpSpPr>
      <xdr:grpSpPr bwMode="auto">
        <a:xfrm>
          <a:off x="6360583" y="13017500"/>
          <a:ext cx="0" cy="0"/>
          <a:chOff x="1240" y="1968"/>
          <a:chExt cx="960" cy="960"/>
        </a:xfrm>
      </xdr:grpSpPr>
      <xdr:sp macro="" textlink="">
        <xdr:nvSpPr>
          <xdr:cNvPr id="62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2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88" name="Group 11"/>
        <xdr:cNvGrpSpPr>
          <a:grpSpLocks/>
        </xdr:cNvGrpSpPr>
      </xdr:nvGrpSpPr>
      <xdr:grpSpPr bwMode="auto">
        <a:xfrm>
          <a:off x="6360583" y="13017500"/>
          <a:ext cx="0" cy="0"/>
          <a:chOff x="1240" y="1968"/>
          <a:chExt cx="960" cy="960"/>
        </a:xfrm>
      </xdr:grpSpPr>
      <xdr:sp macro="" textlink="">
        <xdr:nvSpPr>
          <xdr:cNvPr id="62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2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89" name="Group 14"/>
        <xdr:cNvGrpSpPr>
          <a:grpSpLocks/>
        </xdr:cNvGrpSpPr>
      </xdr:nvGrpSpPr>
      <xdr:grpSpPr bwMode="auto">
        <a:xfrm>
          <a:off x="6360583" y="13017500"/>
          <a:ext cx="0" cy="0"/>
          <a:chOff x="1240" y="1968"/>
          <a:chExt cx="960" cy="960"/>
        </a:xfrm>
      </xdr:grpSpPr>
      <xdr:sp macro="" textlink="">
        <xdr:nvSpPr>
          <xdr:cNvPr id="62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2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90" name="Group 17"/>
        <xdr:cNvGrpSpPr>
          <a:grpSpLocks/>
        </xdr:cNvGrpSpPr>
      </xdr:nvGrpSpPr>
      <xdr:grpSpPr bwMode="auto">
        <a:xfrm>
          <a:off x="6360583" y="13017500"/>
          <a:ext cx="0" cy="0"/>
          <a:chOff x="1240" y="1968"/>
          <a:chExt cx="960" cy="960"/>
        </a:xfrm>
      </xdr:grpSpPr>
      <xdr:sp macro="" textlink="">
        <xdr:nvSpPr>
          <xdr:cNvPr id="63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3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91" name="Group 9"/>
        <xdr:cNvGrpSpPr>
          <a:grpSpLocks/>
        </xdr:cNvGrpSpPr>
      </xdr:nvGrpSpPr>
      <xdr:grpSpPr bwMode="auto">
        <a:xfrm>
          <a:off x="6360583" y="11324167"/>
          <a:ext cx="0" cy="0"/>
          <a:chOff x="1240" y="1968"/>
          <a:chExt cx="960" cy="960"/>
        </a:xfrm>
      </xdr:grpSpPr>
      <xdr:sp macro="" textlink="">
        <xdr:nvSpPr>
          <xdr:cNvPr id="633" name="Rectangle 200"/>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34"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92" name="Group 5"/>
        <xdr:cNvGrpSpPr>
          <a:grpSpLocks/>
        </xdr:cNvGrpSpPr>
      </xdr:nvGrpSpPr>
      <xdr:grpSpPr bwMode="auto">
        <a:xfrm>
          <a:off x="6360583" y="11324167"/>
          <a:ext cx="0" cy="0"/>
          <a:chOff x="1240" y="1968"/>
          <a:chExt cx="960" cy="960"/>
        </a:xfrm>
      </xdr:grpSpPr>
      <xdr:sp macro="" textlink="">
        <xdr:nvSpPr>
          <xdr:cNvPr id="636"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37"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93" name="Group 8"/>
        <xdr:cNvGrpSpPr>
          <a:grpSpLocks/>
        </xdr:cNvGrpSpPr>
      </xdr:nvGrpSpPr>
      <xdr:grpSpPr bwMode="auto">
        <a:xfrm>
          <a:off x="6360583" y="11324167"/>
          <a:ext cx="0" cy="0"/>
          <a:chOff x="1240" y="1968"/>
          <a:chExt cx="960" cy="960"/>
        </a:xfrm>
      </xdr:grpSpPr>
      <xdr:sp macro="" textlink="">
        <xdr:nvSpPr>
          <xdr:cNvPr id="639"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40"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94" name="Group 11"/>
        <xdr:cNvGrpSpPr>
          <a:grpSpLocks/>
        </xdr:cNvGrpSpPr>
      </xdr:nvGrpSpPr>
      <xdr:grpSpPr bwMode="auto">
        <a:xfrm>
          <a:off x="6360583" y="11324167"/>
          <a:ext cx="0" cy="0"/>
          <a:chOff x="1240" y="1968"/>
          <a:chExt cx="960" cy="960"/>
        </a:xfrm>
      </xdr:grpSpPr>
      <xdr:sp macro="" textlink="">
        <xdr:nvSpPr>
          <xdr:cNvPr id="642"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43"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95" name="Group 14"/>
        <xdr:cNvGrpSpPr>
          <a:grpSpLocks/>
        </xdr:cNvGrpSpPr>
      </xdr:nvGrpSpPr>
      <xdr:grpSpPr bwMode="auto">
        <a:xfrm>
          <a:off x="6360583" y="11324167"/>
          <a:ext cx="0" cy="0"/>
          <a:chOff x="1240" y="1968"/>
          <a:chExt cx="960" cy="960"/>
        </a:xfrm>
      </xdr:grpSpPr>
      <xdr:sp macro="" textlink="">
        <xdr:nvSpPr>
          <xdr:cNvPr id="645"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46"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696" name="Group 17"/>
        <xdr:cNvGrpSpPr>
          <a:grpSpLocks/>
        </xdr:cNvGrpSpPr>
      </xdr:nvGrpSpPr>
      <xdr:grpSpPr bwMode="auto">
        <a:xfrm>
          <a:off x="6360583" y="11324167"/>
          <a:ext cx="0" cy="0"/>
          <a:chOff x="1240" y="1968"/>
          <a:chExt cx="960" cy="960"/>
        </a:xfrm>
      </xdr:grpSpPr>
      <xdr:sp macro="" textlink="">
        <xdr:nvSpPr>
          <xdr:cNvPr id="648"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49"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97" name="Group 9"/>
        <xdr:cNvGrpSpPr>
          <a:grpSpLocks/>
        </xdr:cNvGrpSpPr>
      </xdr:nvGrpSpPr>
      <xdr:grpSpPr bwMode="auto">
        <a:xfrm>
          <a:off x="6360583" y="13017500"/>
          <a:ext cx="0" cy="0"/>
          <a:chOff x="1240" y="1968"/>
          <a:chExt cx="960" cy="960"/>
        </a:xfrm>
      </xdr:grpSpPr>
      <xdr:sp macro="" textlink="">
        <xdr:nvSpPr>
          <xdr:cNvPr id="65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5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98" name="Group 5"/>
        <xdr:cNvGrpSpPr>
          <a:grpSpLocks/>
        </xdr:cNvGrpSpPr>
      </xdr:nvGrpSpPr>
      <xdr:grpSpPr bwMode="auto">
        <a:xfrm>
          <a:off x="6360583" y="13017500"/>
          <a:ext cx="0" cy="0"/>
          <a:chOff x="1240" y="1968"/>
          <a:chExt cx="960" cy="960"/>
        </a:xfrm>
      </xdr:grpSpPr>
      <xdr:sp macro="" textlink="">
        <xdr:nvSpPr>
          <xdr:cNvPr id="65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55"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699" name="Group 8"/>
        <xdr:cNvGrpSpPr>
          <a:grpSpLocks/>
        </xdr:cNvGrpSpPr>
      </xdr:nvGrpSpPr>
      <xdr:grpSpPr bwMode="auto">
        <a:xfrm>
          <a:off x="6360583" y="13017500"/>
          <a:ext cx="0" cy="0"/>
          <a:chOff x="1240" y="1968"/>
          <a:chExt cx="960" cy="960"/>
        </a:xfrm>
      </xdr:grpSpPr>
      <xdr:sp macro="" textlink="">
        <xdr:nvSpPr>
          <xdr:cNvPr id="657"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58"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0" name="Group 11"/>
        <xdr:cNvGrpSpPr>
          <a:grpSpLocks/>
        </xdr:cNvGrpSpPr>
      </xdr:nvGrpSpPr>
      <xdr:grpSpPr bwMode="auto">
        <a:xfrm>
          <a:off x="6360583" y="13017500"/>
          <a:ext cx="0" cy="0"/>
          <a:chOff x="1240" y="1968"/>
          <a:chExt cx="960" cy="960"/>
        </a:xfrm>
      </xdr:grpSpPr>
      <xdr:sp macro="" textlink="">
        <xdr:nvSpPr>
          <xdr:cNvPr id="66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61"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1" name="Group 14"/>
        <xdr:cNvGrpSpPr>
          <a:grpSpLocks/>
        </xdr:cNvGrpSpPr>
      </xdr:nvGrpSpPr>
      <xdr:grpSpPr bwMode="auto">
        <a:xfrm>
          <a:off x="6360583" y="13017500"/>
          <a:ext cx="0" cy="0"/>
          <a:chOff x="1240" y="1968"/>
          <a:chExt cx="960" cy="960"/>
        </a:xfrm>
      </xdr:grpSpPr>
      <xdr:sp macro="" textlink="">
        <xdr:nvSpPr>
          <xdr:cNvPr id="663"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64"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2" name="Group 17"/>
        <xdr:cNvGrpSpPr>
          <a:grpSpLocks/>
        </xdr:cNvGrpSpPr>
      </xdr:nvGrpSpPr>
      <xdr:grpSpPr bwMode="auto">
        <a:xfrm>
          <a:off x="6360583" y="13017500"/>
          <a:ext cx="0" cy="0"/>
          <a:chOff x="1240" y="1968"/>
          <a:chExt cx="960" cy="960"/>
        </a:xfrm>
      </xdr:grpSpPr>
      <xdr:sp macro="" textlink="">
        <xdr:nvSpPr>
          <xdr:cNvPr id="66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67"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3" name="Group 9"/>
        <xdr:cNvGrpSpPr>
          <a:grpSpLocks/>
        </xdr:cNvGrpSpPr>
      </xdr:nvGrpSpPr>
      <xdr:grpSpPr bwMode="auto">
        <a:xfrm>
          <a:off x="6360583" y="13017500"/>
          <a:ext cx="0" cy="0"/>
          <a:chOff x="1240" y="1968"/>
          <a:chExt cx="960" cy="960"/>
        </a:xfrm>
      </xdr:grpSpPr>
      <xdr:sp macro="" textlink="">
        <xdr:nvSpPr>
          <xdr:cNvPr id="669"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7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4" name="Group 5"/>
        <xdr:cNvGrpSpPr>
          <a:grpSpLocks/>
        </xdr:cNvGrpSpPr>
      </xdr:nvGrpSpPr>
      <xdr:grpSpPr bwMode="auto">
        <a:xfrm>
          <a:off x="6360583" y="13017500"/>
          <a:ext cx="0" cy="0"/>
          <a:chOff x="1240" y="1968"/>
          <a:chExt cx="960" cy="960"/>
        </a:xfrm>
      </xdr:grpSpPr>
      <xdr:sp macro="" textlink="">
        <xdr:nvSpPr>
          <xdr:cNvPr id="67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7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5" name="Group 8"/>
        <xdr:cNvGrpSpPr>
          <a:grpSpLocks/>
        </xdr:cNvGrpSpPr>
      </xdr:nvGrpSpPr>
      <xdr:grpSpPr bwMode="auto">
        <a:xfrm>
          <a:off x="6360583" y="13017500"/>
          <a:ext cx="0" cy="0"/>
          <a:chOff x="1240" y="1968"/>
          <a:chExt cx="960" cy="960"/>
        </a:xfrm>
      </xdr:grpSpPr>
      <xdr:sp macro="" textlink="">
        <xdr:nvSpPr>
          <xdr:cNvPr id="67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7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6" name="Group 11"/>
        <xdr:cNvGrpSpPr>
          <a:grpSpLocks/>
        </xdr:cNvGrpSpPr>
      </xdr:nvGrpSpPr>
      <xdr:grpSpPr bwMode="auto">
        <a:xfrm>
          <a:off x="6360583" y="13017500"/>
          <a:ext cx="0" cy="0"/>
          <a:chOff x="1240" y="1968"/>
          <a:chExt cx="960" cy="960"/>
        </a:xfrm>
      </xdr:grpSpPr>
      <xdr:sp macro="" textlink="">
        <xdr:nvSpPr>
          <xdr:cNvPr id="67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7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7" name="Group 14"/>
        <xdr:cNvGrpSpPr>
          <a:grpSpLocks/>
        </xdr:cNvGrpSpPr>
      </xdr:nvGrpSpPr>
      <xdr:grpSpPr bwMode="auto">
        <a:xfrm>
          <a:off x="6360583" y="13017500"/>
          <a:ext cx="0" cy="0"/>
          <a:chOff x="1240" y="1968"/>
          <a:chExt cx="960" cy="960"/>
        </a:xfrm>
      </xdr:grpSpPr>
      <xdr:sp macro="" textlink="">
        <xdr:nvSpPr>
          <xdr:cNvPr id="68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8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8" name="Group 17"/>
        <xdr:cNvGrpSpPr>
          <a:grpSpLocks/>
        </xdr:cNvGrpSpPr>
      </xdr:nvGrpSpPr>
      <xdr:grpSpPr bwMode="auto">
        <a:xfrm>
          <a:off x="6360583" y="13017500"/>
          <a:ext cx="0" cy="0"/>
          <a:chOff x="1240" y="1968"/>
          <a:chExt cx="960" cy="960"/>
        </a:xfrm>
      </xdr:grpSpPr>
      <xdr:sp macro="" textlink="">
        <xdr:nvSpPr>
          <xdr:cNvPr id="684"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8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09" name="Group 9"/>
        <xdr:cNvGrpSpPr>
          <a:grpSpLocks/>
        </xdr:cNvGrpSpPr>
      </xdr:nvGrpSpPr>
      <xdr:grpSpPr bwMode="auto">
        <a:xfrm>
          <a:off x="6360583" y="13017500"/>
          <a:ext cx="0" cy="0"/>
          <a:chOff x="1240" y="1968"/>
          <a:chExt cx="960" cy="960"/>
        </a:xfrm>
      </xdr:grpSpPr>
      <xdr:sp macro="" textlink="">
        <xdr:nvSpPr>
          <xdr:cNvPr id="687"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88"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0" name="Group 5"/>
        <xdr:cNvGrpSpPr>
          <a:grpSpLocks/>
        </xdr:cNvGrpSpPr>
      </xdr:nvGrpSpPr>
      <xdr:grpSpPr bwMode="auto">
        <a:xfrm>
          <a:off x="6360583" y="13017500"/>
          <a:ext cx="0" cy="0"/>
          <a:chOff x="1240" y="1968"/>
          <a:chExt cx="960" cy="960"/>
        </a:xfrm>
      </xdr:grpSpPr>
      <xdr:sp macro="" textlink="">
        <xdr:nvSpPr>
          <xdr:cNvPr id="690"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91"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1" name="Group 8"/>
        <xdr:cNvGrpSpPr>
          <a:grpSpLocks/>
        </xdr:cNvGrpSpPr>
      </xdr:nvGrpSpPr>
      <xdr:grpSpPr bwMode="auto">
        <a:xfrm>
          <a:off x="6360583" y="13017500"/>
          <a:ext cx="0" cy="0"/>
          <a:chOff x="1240" y="1968"/>
          <a:chExt cx="960" cy="960"/>
        </a:xfrm>
      </xdr:grpSpPr>
      <xdr:sp macro="" textlink="">
        <xdr:nvSpPr>
          <xdr:cNvPr id="693"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94"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2" name="Group 11"/>
        <xdr:cNvGrpSpPr>
          <a:grpSpLocks/>
        </xdr:cNvGrpSpPr>
      </xdr:nvGrpSpPr>
      <xdr:grpSpPr bwMode="auto">
        <a:xfrm>
          <a:off x="6360583" y="13017500"/>
          <a:ext cx="0" cy="0"/>
          <a:chOff x="1240" y="1968"/>
          <a:chExt cx="960" cy="960"/>
        </a:xfrm>
      </xdr:grpSpPr>
      <xdr:sp macro="" textlink="">
        <xdr:nvSpPr>
          <xdr:cNvPr id="696"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697"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3" name="Group 14"/>
        <xdr:cNvGrpSpPr>
          <a:grpSpLocks/>
        </xdr:cNvGrpSpPr>
      </xdr:nvGrpSpPr>
      <xdr:grpSpPr bwMode="auto">
        <a:xfrm>
          <a:off x="6360583" y="13017500"/>
          <a:ext cx="0" cy="0"/>
          <a:chOff x="1240" y="1968"/>
          <a:chExt cx="960" cy="960"/>
        </a:xfrm>
      </xdr:grpSpPr>
      <xdr:sp macro="" textlink="">
        <xdr:nvSpPr>
          <xdr:cNvPr id="699"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0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4" name="Group 17"/>
        <xdr:cNvGrpSpPr>
          <a:grpSpLocks/>
        </xdr:cNvGrpSpPr>
      </xdr:nvGrpSpPr>
      <xdr:grpSpPr bwMode="auto">
        <a:xfrm>
          <a:off x="6360583" y="13017500"/>
          <a:ext cx="0" cy="0"/>
          <a:chOff x="1240" y="1968"/>
          <a:chExt cx="960" cy="960"/>
        </a:xfrm>
      </xdr:grpSpPr>
      <xdr:sp macro="" textlink="">
        <xdr:nvSpPr>
          <xdr:cNvPr id="702"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03"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5" name="Group 9"/>
        <xdr:cNvGrpSpPr>
          <a:grpSpLocks/>
        </xdr:cNvGrpSpPr>
      </xdr:nvGrpSpPr>
      <xdr:grpSpPr bwMode="auto">
        <a:xfrm>
          <a:off x="6360583" y="13017500"/>
          <a:ext cx="0" cy="0"/>
          <a:chOff x="1240" y="1968"/>
          <a:chExt cx="960" cy="960"/>
        </a:xfrm>
      </xdr:grpSpPr>
      <xdr:sp macro="" textlink="">
        <xdr:nvSpPr>
          <xdr:cNvPr id="70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0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6" name="Group 5"/>
        <xdr:cNvGrpSpPr>
          <a:grpSpLocks/>
        </xdr:cNvGrpSpPr>
      </xdr:nvGrpSpPr>
      <xdr:grpSpPr bwMode="auto">
        <a:xfrm>
          <a:off x="6360583" y="13017500"/>
          <a:ext cx="0" cy="0"/>
          <a:chOff x="1240" y="1968"/>
          <a:chExt cx="960" cy="960"/>
        </a:xfrm>
      </xdr:grpSpPr>
      <xdr:sp macro="" textlink="">
        <xdr:nvSpPr>
          <xdr:cNvPr id="70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0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7" name="Group 8"/>
        <xdr:cNvGrpSpPr>
          <a:grpSpLocks/>
        </xdr:cNvGrpSpPr>
      </xdr:nvGrpSpPr>
      <xdr:grpSpPr bwMode="auto">
        <a:xfrm>
          <a:off x="6360583" y="13017500"/>
          <a:ext cx="0" cy="0"/>
          <a:chOff x="1240" y="1968"/>
          <a:chExt cx="960" cy="960"/>
        </a:xfrm>
      </xdr:grpSpPr>
      <xdr:sp macro="" textlink="">
        <xdr:nvSpPr>
          <xdr:cNvPr id="71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1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8" name="Group 11"/>
        <xdr:cNvGrpSpPr>
          <a:grpSpLocks/>
        </xdr:cNvGrpSpPr>
      </xdr:nvGrpSpPr>
      <xdr:grpSpPr bwMode="auto">
        <a:xfrm>
          <a:off x="6360583" y="13017500"/>
          <a:ext cx="0" cy="0"/>
          <a:chOff x="1240" y="1968"/>
          <a:chExt cx="960" cy="960"/>
        </a:xfrm>
      </xdr:grpSpPr>
      <xdr:sp macro="" textlink="">
        <xdr:nvSpPr>
          <xdr:cNvPr id="71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1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19" name="Group 14"/>
        <xdr:cNvGrpSpPr>
          <a:grpSpLocks/>
        </xdr:cNvGrpSpPr>
      </xdr:nvGrpSpPr>
      <xdr:grpSpPr bwMode="auto">
        <a:xfrm>
          <a:off x="6360583" y="13017500"/>
          <a:ext cx="0" cy="0"/>
          <a:chOff x="1240" y="1968"/>
          <a:chExt cx="960" cy="960"/>
        </a:xfrm>
      </xdr:grpSpPr>
      <xdr:sp macro="" textlink="">
        <xdr:nvSpPr>
          <xdr:cNvPr id="71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1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0" name="Group 17"/>
        <xdr:cNvGrpSpPr>
          <a:grpSpLocks/>
        </xdr:cNvGrpSpPr>
      </xdr:nvGrpSpPr>
      <xdr:grpSpPr bwMode="auto">
        <a:xfrm>
          <a:off x="6360583" y="13017500"/>
          <a:ext cx="0" cy="0"/>
          <a:chOff x="1240" y="1968"/>
          <a:chExt cx="960" cy="960"/>
        </a:xfrm>
      </xdr:grpSpPr>
      <xdr:sp macro="" textlink="">
        <xdr:nvSpPr>
          <xdr:cNvPr id="72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2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1" name="Group 9"/>
        <xdr:cNvGrpSpPr>
          <a:grpSpLocks/>
        </xdr:cNvGrpSpPr>
      </xdr:nvGrpSpPr>
      <xdr:grpSpPr bwMode="auto">
        <a:xfrm>
          <a:off x="6360583" y="13017500"/>
          <a:ext cx="0" cy="0"/>
          <a:chOff x="1240" y="1968"/>
          <a:chExt cx="960" cy="960"/>
        </a:xfrm>
      </xdr:grpSpPr>
      <xdr:sp macro="" textlink="">
        <xdr:nvSpPr>
          <xdr:cNvPr id="723"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24"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2" name="Group 5"/>
        <xdr:cNvGrpSpPr>
          <a:grpSpLocks/>
        </xdr:cNvGrpSpPr>
      </xdr:nvGrpSpPr>
      <xdr:grpSpPr bwMode="auto">
        <a:xfrm>
          <a:off x="6360583" y="13017500"/>
          <a:ext cx="0" cy="0"/>
          <a:chOff x="1240" y="1968"/>
          <a:chExt cx="960" cy="960"/>
        </a:xfrm>
      </xdr:grpSpPr>
      <xdr:sp macro="" textlink="">
        <xdr:nvSpPr>
          <xdr:cNvPr id="726"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27"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3" name="Group 8"/>
        <xdr:cNvGrpSpPr>
          <a:grpSpLocks/>
        </xdr:cNvGrpSpPr>
      </xdr:nvGrpSpPr>
      <xdr:grpSpPr bwMode="auto">
        <a:xfrm>
          <a:off x="6360583" y="13017500"/>
          <a:ext cx="0" cy="0"/>
          <a:chOff x="1240" y="1968"/>
          <a:chExt cx="960" cy="960"/>
        </a:xfrm>
      </xdr:grpSpPr>
      <xdr:sp macro="" textlink="">
        <xdr:nvSpPr>
          <xdr:cNvPr id="729"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30"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4" name="Group 11"/>
        <xdr:cNvGrpSpPr>
          <a:grpSpLocks/>
        </xdr:cNvGrpSpPr>
      </xdr:nvGrpSpPr>
      <xdr:grpSpPr bwMode="auto">
        <a:xfrm>
          <a:off x="6360583" y="13017500"/>
          <a:ext cx="0" cy="0"/>
          <a:chOff x="1240" y="1968"/>
          <a:chExt cx="960" cy="960"/>
        </a:xfrm>
      </xdr:grpSpPr>
      <xdr:sp macro="" textlink="">
        <xdr:nvSpPr>
          <xdr:cNvPr id="732"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33"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5" name="Group 14"/>
        <xdr:cNvGrpSpPr>
          <a:grpSpLocks/>
        </xdr:cNvGrpSpPr>
      </xdr:nvGrpSpPr>
      <xdr:grpSpPr bwMode="auto">
        <a:xfrm>
          <a:off x="6360583" y="13017500"/>
          <a:ext cx="0" cy="0"/>
          <a:chOff x="1240" y="1968"/>
          <a:chExt cx="960" cy="960"/>
        </a:xfrm>
      </xdr:grpSpPr>
      <xdr:sp macro="" textlink="">
        <xdr:nvSpPr>
          <xdr:cNvPr id="735"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36"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6" name="Group 17"/>
        <xdr:cNvGrpSpPr>
          <a:grpSpLocks/>
        </xdr:cNvGrpSpPr>
      </xdr:nvGrpSpPr>
      <xdr:grpSpPr bwMode="auto">
        <a:xfrm>
          <a:off x="6360583" y="13017500"/>
          <a:ext cx="0" cy="0"/>
          <a:chOff x="1240" y="1968"/>
          <a:chExt cx="960" cy="960"/>
        </a:xfrm>
      </xdr:grpSpPr>
      <xdr:sp macro="" textlink="">
        <xdr:nvSpPr>
          <xdr:cNvPr id="738"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39"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7" name="Group 9"/>
        <xdr:cNvGrpSpPr>
          <a:grpSpLocks/>
        </xdr:cNvGrpSpPr>
      </xdr:nvGrpSpPr>
      <xdr:grpSpPr bwMode="auto">
        <a:xfrm>
          <a:off x="6360583" y="13017500"/>
          <a:ext cx="0" cy="0"/>
          <a:chOff x="1240" y="1968"/>
          <a:chExt cx="960" cy="960"/>
        </a:xfrm>
      </xdr:grpSpPr>
      <xdr:sp macro="" textlink="">
        <xdr:nvSpPr>
          <xdr:cNvPr id="74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4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8" name="Group 5"/>
        <xdr:cNvGrpSpPr>
          <a:grpSpLocks/>
        </xdr:cNvGrpSpPr>
      </xdr:nvGrpSpPr>
      <xdr:grpSpPr bwMode="auto">
        <a:xfrm>
          <a:off x="6360583" y="13017500"/>
          <a:ext cx="0" cy="0"/>
          <a:chOff x="1240" y="1968"/>
          <a:chExt cx="960" cy="960"/>
        </a:xfrm>
      </xdr:grpSpPr>
      <xdr:sp macro="" textlink="">
        <xdr:nvSpPr>
          <xdr:cNvPr id="74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45"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29" name="Group 8"/>
        <xdr:cNvGrpSpPr>
          <a:grpSpLocks/>
        </xdr:cNvGrpSpPr>
      </xdr:nvGrpSpPr>
      <xdr:grpSpPr bwMode="auto">
        <a:xfrm>
          <a:off x="6360583" y="13017500"/>
          <a:ext cx="0" cy="0"/>
          <a:chOff x="1240" y="1968"/>
          <a:chExt cx="960" cy="960"/>
        </a:xfrm>
      </xdr:grpSpPr>
      <xdr:sp macro="" textlink="">
        <xdr:nvSpPr>
          <xdr:cNvPr id="747"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48"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0" name="Group 11"/>
        <xdr:cNvGrpSpPr>
          <a:grpSpLocks/>
        </xdr:cNvGrpSpPr>
      </xdr:nvGrpSpPr>
      <xdr:grpSpPr bwMode="auto">
        <a:xfrm>
          <a:off x="6360583" y="13017500"/>
          <a:ext cx="0" cy="0"/>
          <a:chOff x="1240" y="1968"/>
          <a:chExt cx="960" cy="960"/>
        </a:xfrm>
      </xdr:grpSpPr>
      <xdr:sp macro="" textlink="">
        <xdr:nvSpPr>
          <xdr:cNvPr id="75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51"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1" name="Group 14"/>
        <xdr:cNvGrpSpPr>
          <a:grpSpLocks/>
        </xdr:cNvGrpSpPr>
      </xdr:nvGrpSpPr>
      <xdr:grpSpPr bwMode="auto">
        <a:xfrm>
          <a:off x="6360583" y="13017500"/>
          <a:ext cx="0" cy="0"/>
          <a:chOff x="1240" y="1968"/>
          <a:chExt cx="960" cy="960"/>
        </a:xfrm>
      </xdr:grpSpPr>
      <xdr:sp macro="" textlink="">
        <xdr:nvSpPr>
          <xdr:cNvPr id="753"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54"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2" name="Group 17"/>
        <xdr:cNvGrpSpPr>
          <a:grpSpLocks/>
        </xdr:cNvGrpSpPr>
      </xdr:nvGrpSpPr>
      <xdr:grpSpPr bwMode="auto">
        <a:xfrm>
          <a:off x="6360583" y="13017500"/>
          <a:ext cx="0" cy="0"/>
          <a:chOff x="1240" y="1968"/>
          <a:chExt cx="960" cy="960"/>
        </a:xfrm>
      </xdr:grpSpPr>
      <xdr:sp macro="" textlink="">
        <xdr:nvSpPr>
          <xdr:cNvPr id="75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57"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3" name="Group 9"/>
        <xdr:cNvGrpSpPr>
          <a:grpSpLocks/>
        </xdr:cNvGrpSpPr>
      </xdr:nvGrpSpPr>
      <xdr:grpSpPr bwMode="auto">
        <a:xfrm>
          <a:off x="6360583" y="13017500"/>
          <a:ext cx="0" cy="0"/>
          <a:chOff x="1240" y="1968"/>
          <a:chExt cx="960" cy="960"/>
        </a:xfrm>
      </xdr:grpSpPr>
      <xdr:sp macro="" textlink="">
        <xdr:nvSpPr>
          <xdr:cNvPr id="759"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60"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4" name="Group 5"/>
        <xdr:cNvGrpSpPr>
          <a:grpSpLocks/>
        </xdr:cNvGrpSpPr>
      </xdr:nvGrpSpPr>
      <xdr:grpSpPr bwMode="auto">
        <a:xfrm>
          <a:off x="6360583" y="13017500"/>
          <a:ext cx="0" cy="0"/>
          <a:chOff x="1240" y="1968"/>
          <a:chExt cx="960" cy="960"/>
        </a:xfrm>
      </xdr:grpSpPr>
      <xdr:sp macro="" textlink="">
        <xdr:nvSpPr>
          <xdr:cNvPr id="762"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63"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5" name="Group 8"/>
        <xdr:cNvGrpSpPr>
          <a:grpSpLocks/>
        </xdr:cNvGrpSpPr>
      </xdr:nvGrpSpPr>
      <xdr:grpSpPr bwMode="auto">
        <a:xfrm>
          <a:off x="6360583" y="13017500"/>
          <a:ext cx="0" cy="0"/>
          <a:chOff x="1240" y="1968"/>
          <a:chExt cx="960" cy="960"/>
        </a:xfrm>
      </xdr:grpSpPr>
      <xdr:sp macro="" textlink="">
        <xdr:nvSpPr>
          <xdr:cNvPr id="765"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66"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6" name="Group 11"/>
        <xdr:cNvGrpSpPr>
          <a:grpSpLocks/>
        </xdr:cNvGrpSpPr>
      </xdr:nvGrpSpPr>
      <xdr:grpSpPr bwMode="auto">
        <a:xfrm>
          <a:off x="6360583" y="13017500"/>
          <a:ext cx="0" cy="0"/>
          <a:chOff x="1240" y="1968"/>
          <a:chExt cx="960" cy="960"/>
        </a:xfrm>
      </xdr:grpSpPr>
      <xdr:sp macro="" textlink="">
        <xdr:nvSpPr>
          <xdr:cNvPr id="768"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69"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7" name="Group 14"/>
        <xdr:cNvGrpSpPr>
          <a:grpSpLocks/>
        </xdr:cNvGrpSpPr>
      </xdr:nvGrpSpPr>
      <xdr:grpSpPr bwMode="auto">
        <a:xfrm>
          <a:off x="6360583" y="13017500"/>
          <a:ext cx="0" cy="0"/>
          <a:chOff x="1240" y="1968"/>
          <a:chExt cx="960" cy="960"/>
        </a:xfrm>
      </xdr:grpSpPr>
      <xdr:sp macro="" textlink="">
        <xdr:nvSpPr>
          <xdr:cNvPr id="771"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72"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8" name="Group 17"/>
        <xdr:cNvGrpSpPr>
          <a:grpSpLocks/>
        </xdr:cNvGrpSpPr>
      </xdr:nvGrpSpPr>
      <xdr:grpSpPr bwMode="auto">
        <a:xfrm>
          <a:off x="6360583" y="13017500"/>
          <a:ext cx="0" cy="0"/>
          <a:chOff x="1240" y="1968"/>
          <a:chExt cx="960" cy="960"/>
        </a:xfrm>
      </xdr:grpSpPr>
      <xdr:sp macro="" textlink="">
        <xdr:nvSpPr>
          <xdr:cNvPr id="774"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75"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39" name="Group 9"/>
        <xdr:cNvGrpSpPr>
          <a:grpSpLocks/>
        </xdr:cNvGrpSpPr>
      </xdr:nvGrpSpPr>
      <xdr:grpSpPr bwMode="auto">
        <a:xfrm>
          <a:off x="6360583" y="13017500"/>
          <a:ext cx="0" cy="0"/>
          <a:chOff x="1240" y="1968"/>
          <a:chExt cx="960" cy="960"/>
        </a:xfrm>
      </xdr:grpSpPr>
      <xdr:sp macro="" textlink="">
        <xdr:nvSpPr>
          <xdr:cNvPr id="777"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78"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0" name="Group 5"/>
        <xdr:cNvGrpSpPr>
          <a:grpSpLocks/>
        </xdr:cNvGrpSpPr>
      </xdr:nvGrpSpPr>
      <xdr:grpSpPr bwMode="auto">
        <a:xfrm>
          <a:off x="6360583" y="13017500"/>
          <a:ext cx="0" cy="0"/>
          <a:chOff x="1240" y="1968"/>
          <a:chExt cx="960" cy="960"/>
        </a:xfrm>
      </xdr:grpSpPr>
      <xdr:sp macro="" textlink="">
        <xdr:nvSpPr>
          <xdr:cNvPr id="780"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81"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1" name="Group 8"/>
        <xdr:cNvGrpSpPr>
          <a:grpSpLocks/>
        </xdr:cNvGrpSpPr>
      </xdr:nvGrpSpPr>
      <xdr:grpSpPr bwMode="auto">
        <a:xfrm>
          <a:off x="6360583" y="13017500"/>
          <a:ext cx="0" cy="0"/>
          <a:chOff x="1240" y="1968"/>
          <a:chExt cx="960" cy="960"/>
        </a:xfrm>
      </xdr:grpSpPr>
      <xdr:sp macro="" textlink="">
        <xdr:nvSpPr>
          <xdr:cNvPr id="783"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84"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2" name="Group 11"/>
        <xdr:cNvGrpSpPr>
          <a:grpSpLocks/>
        </xdr:cNvGrpSpPr>
      </xdr:nvGrpSpPr>
      <xdr:grpSpPr bwMode="auto">
        <a:xfrm>
          <a:off x="6360583" y="13017500"/>
          <a:ext cx="0" cy="0"/>
          <a:chOff x="1240" y="1968"/>
          <a:chExt cx="960" cy="960"/>
        </a:xfrm>
      </xdr:grpSpPr>
      <xdr:sp macro="" textlink="">
        <xdr:nvSpPr>
          <xdr:cNvPr id="786"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87"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3" name="Group 14"/>
        <xdr:cNvGrpSpPr>
          <a:grpSpLocks/>
        </xdr:cNvGrpSpPr>
      </xdr:nvGrpSpPr>
      <xdr:grpSpPr bwMode="auto">
        <a:xfrm>
          <a:off x="6360583" y="13017500"/>
          <a:ext cx="0" cy="0"/>
          <a:chOff x="1240" y="1968"/>
          <a:chExt cx="960" cy="960"/>
        </a:xfrm>
      </xdr:grpSpPr>
      <xdr:sp macro="" textlink="">
        <xdr:nvSpPr>
          <xdr:cNvPr id="789"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90"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4" name="Group 17"/>
        <xdr:cNvGrpSpPr>
          <a:grpSpLocks/>
        </xdr:cNvGrpSpPr>
      </xdr:nvGrpSpPr>
      <xdr:grpSpPr bwMode="auto">
        <a:xfrm>
          <a:off x="6360583" y="13017500"/>
          <a:ext cx="0" cy="0"/>
          <a:chOff x="1240" y="1968"/>
          <a:chExt cx="960" cy="960"/>
        </a:xfrm>
      </xdr:grpSpPr>
      <xdr:sp macro="" textlink="">
        <xdr:nvSpPr>
          <xdr:cNvPr id="792"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93"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5" name="Group 9"/>
        <xdr:cNvGrpSpPr>
          <a:grpSpLocks/>
        </xdr:cNvGrpSpPr>
      </xdr:nvGrpSpPr>
      <xdr:grpSpPr bwMode="auto">
        <a:xfrm>
          <a:off x="6360583" y="13017500"/>
          <a:ext cx="0" cy="0"/>
          <a:chOff x="1240" y="1968"/>
          <a:chExt cx="960" cy="960"/>
        </a:xfrm>
      </xdr:grpSpPr>
      <xdr:sp macro="" textlink="">
        <xdr:nvSpPr>
          <xdr:cNvPr id="795"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96"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6" name="Group 5"/>
        <xdr:cNvGrpSpPr>
          <a:grpSpLocks/>
        </xdr:cNvGrpSpPr>
      </xdr:nvGrpSpPr>
      <xdr:grpSpPr bwMode="auto">
        <a:xfrm>
          <a:off x="6360583" y="13017500"/>
          <a:ext cx="0" cy="0"/>
          <a:chOff x="1240" y="1968"/>
          <a:chExt cx="960" cy="960"/>
        </a:xfrm>
      </xdr:grpSpPr>
      <xdr:sp macro="" textlink="">
        <xdr:nvSpPr>
          <xdr:cNvPr id="798"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799"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7" name="Group 8"/>
        <xdr:cNvGrpSpPr>
          <a:grpSpLocks/>
        </xdr:cNvGrpSpPr>
      </xdr:nvGrpSpPr>
      <xdr:grpSpPr bwMode="auto">
        <a:xfrm>
          <a:off x="6360583" y="13017500"/>
          <a:ext cx="0" cy="0"/>
          <a:chOff x="1240" y="1968"/>
          <a:chExt cx="960" cy="960"/>
        </a:xfrm>
      </xdr:grpSpPr>
      <xdr:sp macro="" textlink="">
        <xdr:nvSpPr>
          <xdr:cNvPr id="801"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02"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8" name="Group 11"/>
        <xdr:cNvGrpSpPr>
          <a:grpSpLocks/>
        </xdr:cNvGrpSpPr>
      </xdr:nvGrpSpPr>
      <xdr:grpSpPr bwMode="auto">
        <a:xfrm>
          <a:off x="6360583" y="13017500"/>
          <a:ext cx="0" cy="0"/>
          <a:chOff x="1240" y="1968"/>
          <a:chExt cx="960" cy="960"/>
        </a:xfrm>
      </xdr:grpSpPr>
      <xdr:sp macro="" textlink="">
        <xdr:nvSpPr>
          <xdr:cNvPr id="804"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05"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49" name="Group 14"/>
        <xdr:cNvGrpSpPr>
          <a:grpSpLocks/>
        </xdr:cNvGrpSpPr>
      </xdr:nvGrpSpPr>
      <xdr:grpSpPr bwMode="auto">
        <a:xfrm>
          <a:off x="6360583" y="13017500"/>
          <a:ext cx="0" cy="0"/>
          <a:chOff x="1240" y="1968"/>
          <a:chExt cx="960" cy="960"/>
        </a:xfrm>
      </xdr:grpSpPr>
      <xdr:sp macro="" textlink="">
        <xdr:nvSpPr>
          <xdr:cNvPr id="807"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08"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50" name="Group 17"/>
        <xdr:cNvGrpSpPr>
          <a:grpSpLocks/>
        </xdr:cNvGrpSpPr>
      </xdr:nvGrpSpPr>
      <xdr:grpSpPr bwMode="auto">
        <a:xfrm>
          <a:off x="6360583" y="13017500"/>
          <a:ext cx="0" cy="0"/>
          <a:chOff x="1240" y="1968"/>
          <a:chExt cx="960" cy="960"/>
        </a:xfrm>
      </xdr:grpSpPr>
      <xdr:sp macro="" textlink="">
        <xdr:nvSpPr>
          <xdr:cNvPr id="810"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11"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51" name="Group 9"/>
        <xdr:cNvGrpSpPr>
          <a:grpSpLocks/>
        </xdr:cNvGrpSpPr>
      </xdr:nvGrpSpPr>
      <xdr:grpSpPr bwMode="auto">
        <a:xfrm>
          <a:off x="6360583" y="11324167"/>
          <a:ext cx="0" cy="0"/>
          <a:chOff x="1240" y="1968"/>
          <a:chExt cx="960" cy="960"/>
        </a:xfrm>
      </xdr:grpSpPr>
      <xdr:sp macro="" textlink="">
        <xdr:nvSpPr>
          <xdr:cNvPr id="813" name="Rectangle 164"/>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14"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52" name="Group 5"/>
        <xdr:cNvGrpSpPr>
          <a:grpSpLocks/>
        </xdr:cNvGrpSpPr>
      </xdr:nvGrpSpPr>
      <xdr:grpSpPr bwMode="auto">
        <a:xfrm>
          <a:off x="6360583" y="11324167"/>
          <a:ext cx="0" cy="0"/>
          <a:chOff x="1240" y="1968"/>
          <a:chExt cx="960" cy="960"/>
        </a:xfrm>
      </xdr:grpSpPr>
      <xdr:sp macro="" textlink="">
        <xdr:nvSpPr>
          <xdr:cNvPr id="816"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17"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53" name="Group 8"/>
        <xdr:cNvGrpSpPr>
          <a:grpSpLocks/>
        </xdr:cNvGrpSpPr>
      </xdr:nvGrpSpPr>
      <xdr:grpSpPr bwMode="auto">
        <a:xfrm>
          <a:off x="6360583" y="11324167"/>
          <a:ext cx="0" cy="0"/>
          <a:chOff x="1240" y="1968"/>
          <a:chExt cx="960" cy="960"/>
        </a:xfrm>
      </xdr:grpSpPr>
      <xdr:sp macro="" textlink="">
        <xdr:nvSpPr>
          <xdr:cNvPr id="819"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20"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54" name="Group 11"/>
        <xdr:cNvGrpSpPr>
          <a:grpSpLocks/>
        </xdr:cNvGrpSpPr>
      </xdr:nvGrpSpPr>
      <xdr:grpSpPr bwMode="auto">
        <a:xfrm>
          <a:off x="6360583" y="11324167"/>
          <a:ext cx="0" cy="0"/>
          <a:chOff x="1240" y="1968"/>
          <a:chExt cx="960" cy="960"/>
        </a:xfrm>
      </xdr:grpSpPr>
      <xdr:sp macro="" textlink="">
        <xdr:nvSpPr>
          <xdr:cNvPr id="822"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23"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55" name="Group 14"/>
        <xdr:cNvGrpSpPr>
          <a:grpSpLocks/>
        </xdr:cNvGrpSpPr>
      </xdr:nvGrpSpPr>
      <xdr:grpSpPr bwMode="auto">
        <a:xfrm>
          <a:off x="6360583" y="11324167"/>
          <a:ext cx="0" cy="0"/>
          <a:chOff x="1240" y="1968"/>
          <a:chExt cx="960" cy="960"/>
        </a:xfrm>
      </xdr:grpSpPr>
      <xdr:sp macro="" textlink="">
        <xdr:nvSpPr>
          <xdr:cNvPr id="825"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26"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56" name="Group 17"/>
        <xdr:cNvGrpSpPr>
          <a:grpSpLocks/>
        </xdr:cNvGrpSpPr>
      </xdr:nvGrpSpPr>
      <xdr:grpSpPr bwMode="auto">
        <a:xfrm>
          <a:off x="6360583" y="11324167"/>
          <a:ext cx="0" cy="0"/>
          <a:chOff x="1240" y="1968"/>
          <a:chExt cx="960" cy="960"/>
        </a:xfrm>
      </xdr:grpSpPr>
      <xdr:sp macro="" textlink="">
        <xdr:nvSpPr>
          <xdr:cNvPr id="828"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29"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57" name="Group 9"/>
        <xdr:cNvGrpSpPr>
          <a:grpSpLocks/>
        </xdr:cNvGrpSpPr>
      </xdr:nvGrpSpPr>
      <xdr:grpSpPr bwMode="auto">
        <a:xfrm>
          <a:off x="6360583" y="13017500"/>
          <a:ext cx="0" cy="0"/>
          <a:chOff x="1240" y="1968"/>
          <a:chExt cx="960" cy="960"/>
        </a:xfrm>
      </xdr:grpSpPr>
      <xdr:sp macro="" textlink="">
        <xdr:nvSpPr>
          <xdr:cNvPr id="831"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32" name="Rectangle 8"/>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58" name="Group 5"/>
        <xdr:cNvGrpSpPr>
          <a:grpSpLocks/>
        </xdr:cNvGrpSpPr>
      </xdr:nvGrpSpPr>
      <xdr:grpSpPr bwMode="auto">
        <a:xfrm>
          <a:off x="6360583" y="13017500"/>
          <a:ext cx="0" cy="0"/>
          <a:chOff x="1240" y="1968"/>
          <a:chExt cx="960" cy="960"/>
        </a:xfrm>
      </xdr:grpSpPr>
      <xdr:sp macro="" textlink="">
        <xdr:nvSpPr>
          <xdr:cNvPr id="834" name="Rectangle 6"/>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35" name="Rectangle 7"/>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59" name="Group 8"/>
        <xdr:cNvGrpSpPr>
          <a:grpSpLocks/>
        </xdr:cNvGrpSpPr>
      </xdr:nvGrpSpPr>
      <xdr:grpSpPr bwMode="auto">
        <a:xfrm>
          <a:off x="6360583" y="13017500"/>
          <a:ext cx="0" cy="0"/>
          <a:chOff x="1240" y="1968"/>
          <a:chExt cx="960" cy="960"/>
        </a:xfrm>
      </xdr:grpSpPr>
      <xdr:sp macro="" textlink="">
        <xdr:nvSpPr>
          <xdr:cNvPr id="837" name="Rectangle 9"/>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38" name="Rectangle 10"/>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60" name="Group 11"/>
        <xdr:cNvGrpSpPr>
          <a:grpSpLocks/>
        </xdr:cNvGrpSpPr>
      </xdr:nvGrpSpPr>
      <xdr:grpSpPr bwMode="auto">
        <a:xfrm>
          <a:off x="6360583" y="13017500"/>
          <a:ext cx="0" cy="0"/>
          <a:chOff x="1240" y="1968"/>
          <a:chExt cx="960" cy="960"/>
        </a:xfrm>
      </xdr:grpSpPr>
      <xdr:sp macro="" textlink="">
        <xdr:nvSpPr>
          <xdr:cNvPr id="840" name="Rectangle 12"/>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41" name="Rectangle 13"/>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61" name="Group 14"/>
        <xdr:cNvGrpSpPr>
          <a:grpSpLocks/>
        </xdr:cNvGrpSpPr>
      </xdr:nvGrpSpPr>
      <xdr:grpSpPr bwMode="auto">
        <a:xfrm>
          <a:off x="6360583" y="13017500"/>
          <a:ext cx="0" cy="0"/>
          <a:chOff x="1240" y="1968"/>
          <a:chExt cx="960" cy="960"/>
        </a:xfrm>
      </xdr:grpSpPr>
      <xdr:sp macro="" textlink="">
        <xdr:nvSpPr>
          <xdr:cNvPr id="843" name="Rectangle 15"/>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44" name="Rectangle 16"/>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22</xdr:row>
      <xdr:rowOff>0</xdr:rowOff>
    </xdr:from>
    <xdr:to>
      <xdr:col>2</xdr:col>
      <xdr:colOff>0</xdr:colOff>
      <xdr:row>22</xdr:row>
      <xdr:rowOff>0</xdr:rowOff>
    </xdr:to>
    <xdr:grpSp>
      <xdr:nvGrpSpPr>
        <xdr:cNvPr id="180762" name="Group 17"/>
        <xdr:cNvGrpSpPr>
          <a:grpSpLocks/>
        </xdr:cNvGrpSpPr>
      </xdr:nvGrpSpPr>
      <xdr:grpSpPr bwMode="auto">
        <a:xfrm>
          <a:off x="6360583" y="13017500"/>
          <a:ext cx="0" cy="0"/>
          <a:chOff x="1240" y="1968"/>
          <a:chExt cx="960" cy="960"/>
        </a:xfrm>
      </xdr:grpSpPr>
      <xdr:sp macro="" textlink="">
        <xdr:nvSpPr>
          <xdr:cNvPr id="846" name="Rectangle 18"/>
          <xdr:cNvSpPr>
            <a:spLocks noChangeArrowheads="1"/>
          </xdr:cNvSpPr>
        </xdr:nvSpPr>
        <xdr:spPr bwMode="auto">
          <a:xfrm>
            <a:off x="6353175" y="152781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47" name="Rectangle 19"/>
          <xdr:cNvSpPr>
            <a:spLocks noChangeArrowheads="1"/>
          </xdr:cNvSpPr>
        </xdr:nvSpPr>
        <xdr:spPr bwMode="auto">
          <a:xfrm>
            <a:off x="6353175" y="152781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63" name="Group 9"/>
        <xdr:cNvGrpSpPr>
          <a:grpSpLocks/>
        </xdr:cNvGrpSpPr>
      </xdr:nvGrpSpPr>
      <xdr:grpSpPr bwMode="auto">
        <a:xfrm>
          <a:off x="6360583" y="11324167"/>
          <a:ext cx="0" cy="0"/>
          <a:chOff x="1240" y="1968"/>
          <a:chExt cx="960" cy="960"/>
        </a:xfrm>
      </xdr:grpSpPr>
      <xdr:sp macro="" textlink="">
        <xdr:nvSpPr>
          <xdr:cNvPr id="849" name="Rectangle 200"/>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50" name="Rectangle 8"/>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EU</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64" name="Group 5"/>
        <xdr:cNvGrpSpPr>
          <a:grpSpLocks/>
        </xdr:cNvGrpSpPr>
      </xdr:nvGrpSpPr>
      <xdr:grpSpPr bwMode="auto">
        <a:xfrm>
          <a:off x="6360583" y="11324167"/>
          <a:ext cx="0" cy="0"/>
          <a:chOff x="1240" y="1968"/>
          <a:chExt cx="960" cy="960"/>
        </a:xfrm>
      </xdr:grpSpPr>
      <xdr:sp macro="" textlink="">
        <xdr:nvSpPr>
          <xdr:cNvPr id="852" name="Rectangle 6"/>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53" name="Rectangle 7"/>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Australia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65" name="Group 8"/>
        <xdr:cNvGrpSpPr>
          <a:grpSpLocks/>
        </xdr:cNvGrpSpPr>
      </xdr:nvGrpSpPr>
      <xdr:grpSpPr bwMode="auto">
        <a:xfrm>
          <a:off x="6360583" y="11324167"/>
          <a:ext cx="0" cy="0"/>
          <a:chOff x="1240" y="1968"/>
          <a:chExt cx="960" cy="960"/>
        </a:xfrm>
      </xdr:grpSpPr>
      <xdr:sp macro="" textlink="">
        <xdr:nvSpPr>
          <xdr:cNvPr id="855" name="Rectangle 9"/>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56" name="Rectangle 10"/>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Brazil</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66" name="Group 11"/>
        <xdr:cNvGrpSpPr>
          <a:grpSpLocks/>
        </xdr:cNvGrpSpPr>
      </xdr:nvGrpSpPr>
      <xdr:grpSpPr bwMode="auto">
        <a:xfrm>
          <a:off x="6360583" y="11324167"/>
          <a:ext cx="0" cy="0"/>
          <a:chOff x="1240" y="1968"/>
          <a:chExt cx="960" cy="960"/>
        </a:xfrm>
      </xdr:grpSpPr>
      <xdr:sp macro="" textlink="">
        <xdr:nvSpPr>
          <xdr:cNvPr id="858" name="Rectangle 12"/>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59" name="Rectangle 13"/>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Canada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67" name="Group 14"/>
        <xdr:cNvGrpSpPr>
          <a:grpSpLocks/>
        </xdr:cNvGrpSpPr>
      </xdr:nvGrpSpPr>
      <xdr:grpSpPr bwMode="auto">
        <a:xfrm>
          <a:off x="6360583" y="11324167"/>
          <a:ext cx="0" cy="0"/>
          <a:chOff x="1240" y="1968"/>
          <a:chExt cx="960" cy="960"/>
        </a:xfrm>
      </xdr:grpSpPr>
      <xdr:sp macro="" textlink="">
        <xdr:nvSpPr>
          <xdr:cNvPr id="861" name="Rectangle 15"/>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62" name="Rectangle 16"/>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China</a:t>
            </a:r>
          </a:p>
          <a:p>
            <a:pPr algn="l" rtl="0">
              <a:defRPr sz="1000"/>
            </a:pPr>
            <a:endParaRPr lang="en-US" sz="1400" b="0" i="0" strike="noStrike">
              <a:solidFill>
                <a:srgbClr val="000000"/>
              </a:solidFill>
              <a:latin typeface="Calibri"/>
              <a:ea typeface="Calibri"/>
              <a:cs typeface="Calibri"/>
            </a:endParaRPr>
          </a:p>
        </xdr:txBody>
      </xdr:sp>
    </xdr:grpSp>
    <xdr:clientData/>
  </xdr:twoCellAnchor>
  <xdr:twoCellAnchor>
    <xdr:from>
      <xdr:col>2</xdr:col>
      <xdr:colOff>0</xdr:colOff>
      <xdr:row>21</xdr:row>
      <xdr:rowOff>0</xdr:rowOff>
    </xdr:from>
    <xdr:to>
      <xdr:col>2</xdr:col>
      <xdr:colOff>0</xdr:colOff>
      <xdr:row>21</xdr:row>
      <xdr:rowOff>0</xdr:rowOff>
    </xdr:to>
    <xdr:grpSp>
      <xdr:nvGrpSpPr>
        <xdr:cNvPr id="180768" name="Group 17"/>
        <xdr:cNvGrpSpPr>
          <a:grpSpLocks/>
        </xdr:cNvGrpSpPr>
      </xdr:nvGrpSpPr>
      <xdr:grpSpPr bwMode="auto">
        <a:xfrm>
          <a:off x="6360583" y="11324167"/>
          <a:ext cx="0" cy="0"/>
          <a:chOff x="1240" y="1968"/>
          <a:chExt cx="960" cy="960"/>
        </a:xfrm>
      </xdr:grpSpPr>
      <xdr:sp macro="" textlink="">
        <xdr:nvSpPr>
          <xdr:cNvPr id="864" name="Rectangle 18"/>
          <xdr:cNvSpPr>
            <a:spLocks noChangeArrowheads="1"/>
          </xdr:cNvSpPr>
        </xdr:nvSpPr>
        <xdr:spPr bwMode="auto">
          <a:xfrm>
            <a:off x="6353175" y="13906500"/>
            <a:ext cx="0" cy="0"/>
          </a:xfrm>
          <a:prstGeom prst="rect">
            <a:avLst/>
          </a:prstGeom>
          <a:noFill/>
          <a:ln w="9525">
            <a:solidFill>
              <a:srgbClr val="000000"/>
            </a:solidFill>
            <a:miter lim="800000"/>
            <a:headEnd/>
            <a:tailEnd/>
          </a:ln>
          <a:effectLst>
            <a:prstShdw prst="shdw17" dist="17961" dir="2700000">
              <a:srgbClr val="000000">
                <a:alpha val="74997"/>
              </a:srgbClr>
            </a:prstShdw>
          </a:effectLst>
        </xdr:spPr>
        <xdr:txBody>
          <a:bodyPr vertOverflow="clip" wrap="square" lIns="90000" tIns="46800" rIns="90000" bIns="46800" anchor="t" upright="1"/>
          <a:lstStyle/>
          <a:p>
            <a:pPr algn="l" rtl="0">
              <a:defRPr sz="1000"/>
            </a:pPr>
            <a:endParaRPr lang="en-US" sz="1200" b="0" i="0" strike="noStrike">
              <a:solidFill>
                <a:srgbClr val="000000"/>
              </a:solidFill>
              <a:latin typeface="Arial"/>
              <a:ea typeface="Arial"/>
              <a:cs typeface="Arial"/>
            </a:endParaRPr>
          </a:p>
          <a:p>
            <a:pPr algn="l" rtl="0">
              <a:defRPr sz="1000"/>
            </a:pPr>
            <a:endParaRPr lang="en-US" sz="1200" b="0" i="0" strike="noStrike">
              <a:solidFill>
                <a:srgbClr val="000000"/>
              </a:solidFill>
              <a:latin typeface="Arial"/>
              <a:ea typeface="Arial"/>
              <a:cs typeface="Arial"/>
            </a:endParaRPr>
          </a:p>
        </xdr:txBody>
      </xdr:sp>
      <xdr:sp macro="" textlink="">
        <xdr:nvSpPr>
          <xdr:cNvPr id="865" name="Rectangle 19"/>
          <xdr:cNvSpPr>
            <a:spLocks noChangeArrowheads="1"/>
          </xdr:cNvSpPr>
        </xdr:nvSpPr>
        <xdr:spPr bwMode="auto">
          <a:xfrm>
            <a:off x="6353175" y="13906500"/>
            <a:ext cx="0" cy="0"/>
          </a:xfrm>
          <a:prstGeom prst="rect">
            <a:avLst/>
          </a:prstGeom>
          <a:solidFill>
            <a:srgbClr val="DDDDDD"/>
          </a:solidFill>
          <a:ln w="9525">
            <a:noFill/>
            <a:miter lim="800000"/>
            <a:headEnd/>
            <a:tailEnd/>
          </a:ln>
        </xdr:spPr>
        <xdr:txBody>
          <a:bodyPr vertOverflow="clip" wrap="square" lIns="63500" tIns="63500" rIns="63500" bIns="0" anchor="t" upright="1"/>
          <a:lstStyle/>
          <a:p>
            <a:pPr algn="l" rtl="0">
              <a:defRPr sz="1000"/>
            </a:pPr>
            <a:r>
              <a:rPr lang="en-US" sz="1400" b="0" i="0" strike="noStrike">
                <a:solidFill>
                  <a:srgbClr val="000000"/>
                </a:solidFill>
                <a:latin typeface="Calibri"/>
                <a:ea typeface="Calibri"/>
                <a:cs typeface="Calibri"/>
              </a:rPr>
              <a:t>India</a:t>
            </a:r>
          </a:p>
          <a:p>
            <a:pPr algn="l" rtl="0">
              <a:defRPr sz="1000"/>
            </a:pPr>
            <a:endParaRPr lang="en-US" sz="1400" b="0" i="0" strike="noStrike">
              <a:solidFill>
                <a:srgbClr val="000000"/>
              </a:solidFill>
              <a:latin typeface="Calibri"/>
              <a:ea typeface="Calibri"/>
              <a:cs typeface="Calibri"/>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723900</xdr:colOff>
      <xdr:row>1</xdr:row>
      <xdr:rowOff>38100</xdr:rowOff>
    </xdr:from>
    <xdr:to>
      <xdr:col>8</xdr:col>
      <xdr:colOff>47625</xdr:colOff>
      <xdr:row>32</xdr:row>
      <xdr:rowOff>66675</xdr:rowOff>
    </xdr:to>
    <xdr:graphicFrame macro="">
      <xdr:nvGraphicFramePr>
        <xdr:cNvPr id="223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47155</xdr:colOff>
      <xdr:row>21</xdr:row>
      <xdr:rowOff>127589</xdr:rowOff>
    </xdr:from>
    <xdr:to>
      <xdr:col>9</xdr:col>
      <xdr:colOff>304800</xdr:colOff>
      <xdr:row>25</xdr:row>
      <xdr:rowOff>29685</xdr:rowOff>
    </xdr:to>
    <xdr:sp macro="" textlink="">
      <xdr:nvSpPr>
        <xdr:cNvPr id="8" name="TextBox 2"/>
        <xdr:cNvSpPr txBox="1"/>
      </xdr:nvSpPr>
      <xdr:spPr>
        <a:xfrm>
          <a:off x="5333530" y="4470989"/>
          <a:ext cx="2172170" cy="74982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400"/>
            <a:t>Whole world acts, all same rate,</a:t>
          </a:r>
          <a:r>
            <a:rPr lang="en-US" sz="1400" baseline="0"/>
            <a:t> US starts 2009, all else start 2014</a:t>
          </a:r>
          <a:endParaRPr lang="en-US" sz="1400"/>
        </a:p>
      </xdr:txBody>
    </xdr:sp>
    <xdr:clientData/>
  </xdr:twoCellAnchor>
  <xdr:twoCellAnchor>
    <xdr:from>
      <xdr:col>7</xdr:col>
      <xdr:colOff>47154</xdr:colOff>
      <xdr:row>6</xdr:row>
      <xdr:rowOff>135470</xdr:rowOff>
    </xdr:from>
    <xdr:to>
      <xdr:col>7</xdr:col>
      <xdr:colOff>1352549</xdr:colOff>
      <xdr:row>8</xdr:row>
      <xdr:rowOff>209550</xdr:rowOff>
    </xdr:to>
    <xdr:sp macro="" textlink="">
      <xdr:nvSpPr>
        <xdr:cNvPr id="2052" name="TextBox 3"/>
        <xdr:cNvSpPr txBox="1">
          <a:spLocks noChangeArrowheads="1"/>
        </xdr:cNvSpPr>
      </xdr:nvSpPr>
      <xdr:spPr bwMode="auto">
        <a:xfrm>
          <a:off x="5333529" y="1640420"/>
          <a:ext cx="1305395" cy="53128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400" b="0" i="0" strike="noStrike">
              <a:solidFill>
                <a:srgbClr val="000000"/>
              </a:solidFill>
              <a:latin typeface="Calibri"/>
              <a:ea typeface="Calibri"/>
              <a:cs typeface="Calibri"/>
            </a:rPr>
            <a:t>US Acts Alone,</a:t>
          </a:r>
          <a:r>
            <a:rPr lang="en-US" sz="1400" b="0" i="0" strike="noStrike" baseline="0">
              <a:solidFill>
                <a:srgbClr val="000000"/>
              </a:solidFill>
              <a:latin typeface="Calibri"/>
              <a:ea typeface="Calibri"/>
              <a:cs typeface="Calibri"/>
            </a:rPr>
            <a:t> start 2009</a:t>
          </a:r>
          <a:endParaRPr lang="en-US" sz="1400" b="0" i="0" strike="noStrike">
            <a:solidFill>
              <a:srgbClr val="000000"/>
            </a:solidFill>
            <a:latin typeface="Calibri"/>
            <a:ea typeface="Calibri"/>
            <a:cs typeface="Calibri"/>
          </a:endParaRPr>
        </a:p>
      </xdr:txBody>
    </xdr:sp>
    <xdr:clientData/>
  </xdr:twoCellAnchor>
  <xdr:twoCellAnchor>
    <xdr:from>
      <xdr:col>7</xdr:col>
      <xdr:colOff>47155</xdr:colOff>
      <xdr:row>3</xdr:row>
      <xdr:rowOff>425173</xdr:rowOff>
    </xdr:from>
    <xdr:to>
      <xdr:col>7</xdr:col>
      <xdr:colOff>1088782</xdr:colOff>
      <xdr:row>6</xdr:row>
      <xdr:rowOff>155731</xdr:rowOff>
    </xdr:to>
    <xdr:sp macro="" textlink="">
      <xdr:nvSpPr>
        <xdr:cNvPr id="10" name="TextBox 4"/>
        <xdr:cNvSpPr txBox="1"/>
      </xdr:nvSpPr>
      <xdr:spPr>
        <a:xfrm>
          <a:off x="5333530" y="1139548"/>
          <a:ext cx="1041627" cy="53065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400"/>
            <a:t>Business as Usual</a:t>
          </a:r>
        </a:p>
      </xdr:txBody>
    </xdr:sp>
    <xdr:clientData/>
  </xdr:twoCellAnchor>
  <xdr:twoCellAnchor editAs="oneCell">
    <xdr:from>
      <xdr:col>12</xdr:col>
      <xdr:colOff>266700</xdr:colOff>
      <xdr:row>27</xdr:row>
      <xdr:rowOff>57150</xdr:rowOff>
    </xdr:from>
    <xdr:to>
      <xdr:col>17</xdr:col>
      <xdr:colOff>457200</xdr:colOff>
      <xdr:row>35</xdr:row>
      <xdr:rowOff>95250</xdr:rowOff>
    </xdr:to>
    <xdr:pic>
      <xdr:nvPicPr>
        <xdr:cNvPr id="2241" name="Picture 3" descr="CI_logos_transparent_300dpi-0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20125" y="5705475"/>
          <a:ext cx="21621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723900</xdr:colOff>
      <xdr:row>1</xdr:row>
      <xdr:rowOff>38100</xdr:rowOff>
    </xdr:from>
    <xdr:to>
      <xdr:col>7</xdr:col>
      <xdr:colOff>1543050</xdr:colOff>
      <xdr:row>33</xdr:row>
      <xdr:rowOff>19050</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26</xdr:row>
      <xdr:rowOff>190500</xdr:rowOff>
    </xdr:from>
    <xdr:to>
      <xdr:col>11</xdr:col>
      <xdr:colOff>28575</xdr:colOff>
      <xdr:row>35</xdr:row>
      <xdr:rowOff>0</xdr:rowOff>
    </xdr:to>
    <xdr:pic>
      <xdr:nvPicPr>
        <xdr:cNvPr id="6" name="Picture 3" descr="CI_logos_transparent_300dpi-0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81800" y="5610225"/>
          <a:ext cx="21621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28576</xdr:colOff>
      <xdr:row>21</xdr:row>
      <xdr:rowOff>140566</xdr:rowOff>
    </xdr:from>
    <xdr:to>
      <xdr:col>8</xdr:col>
      <xdr:colOff>705321</xdr:colOff>
      <xdr:row>25</xdr:row>
      <xdr:rowOff>109337</xdr:rowOff>
    </xdr:to>
    <xdr:sp macro="" textlink="">
      <xdr:nvSpPr>
        <xdr:cNvPr id="9" name="TextBox 2"/>
        <xdr:cNvSpPr txBox="1"/>
      </xdr:nvSpPr>
      <xdr:spPr>
        <a:xfrm>
          <a:off x="5314951" y="4436341"/>
          <a:ext cx="3896195" cy="74982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400"/>
            <a:t>Whole world acts, all same rate,</a:t>
          </a:r>
          <a:r>
            <a:rPr lang="en-US" sz="1400" baseline="0"/>
            <a:t> US starts 2009, all else start 2014</a:t>
          </a:r>
          <a:endParaRPr lang="en-US" sz="1400"/>
        </a:p>
      </xdr:txBody>
    </xdr:sp>
    <xdr:clientData/>
  </xdr:twoCellAnchor>
  <xdr:twoCellAnchor>
    <xdr:from>
      <xdr:col>7</xdr:col>
      <xdr:colOff>28575</xdr:colOff>
      <xdr:row>6</xdr:row>
      <xdr:rowOff>91297</xdr:rowOff>
    </xdr:from>
    <xdr:to>
      <xdr:col>7</xdr:col>
      <xdr:colOff>1333970</xdr:colOff>
      <xdr:row>9</xdr:row>
      <xdr:rowOff>3452</xdr:rowOff>
    </xdr:to>
    <xdr:sp macro="" textlink="">
      <xdr:nvSpPr>
        <xdr:cNvPr id="10" name="TextBox 3"/>
        <xdr:cNvSpPr txBox="1">
          <a:spLocks noChangeArrowheads="1"/>
        </xdr:cNvSpPr>
      </xdr:nvSpPr>
      <xdr:spPr bwMode="auto">
        <a:xfrm>
          <a:off x="5314950" y="1605772"/>
          <a:ext cx="1305395" cy="53128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400" b="0" i="0" strike="noStrike">
              <a:solidFill>
                <a:srgbClr val="000000"/>
              </a:solidFill>
              <a:latin typeface="Calibri"/>
              <a:ea typeface="Calibri"/>
              <a:cs typeface="Calibri"/>
            </a:rPr>
            <a:t>US Acts Alone,</a:t>
          </a:r>
          <a:r>
            <a:rPr lang="en-US" sz="1400" b="0" i="0" strike="noStrike" baseline="0">
              <a:solidFill>
                <a:srgbClr val="000000"/>
              </a:solidFill>
              <a:latin typeface="Calibri"/>
              <a:ea typeface="Calibri"/>
              <a:cs typeface="Calibri"/>
            </a:rPr>
            <a:t> start 2009</a:t>
          </a:r>
          <a:endParaRPr lang="en-US" sz="1400" b="0" i="0" strike="noStrike">
            <a:solidFill>
              <a:srgbClr val="000000"/>
            </a:solidFill>
            <a:latin typeface="Calibri"/>
            <a:ea typeface="Calibri"/>
            <a:cs typeface="Calibri"/>
          </a:endParaRPr>
        </a:p>
      </xdr:txBody>
    </xdr:sp>
    <xdr:clientData/>
  </xdr:twoCellAnchor>
  <xdr:twoCellAnchor>
    <xdr:from>
      <xdr:col>7</xdr:col>
      <xdr:colOff>28576</xdr:colOff>
      <xdr:row>3</xdr:row>
      <xdr:rowOff>390525</xdr:rowOff>
    </xdr:from>
    <xdr:to>
      <xdr:col>7</xdr:col>
      <xdr:colOff>1070203</xdr:colOff>
      <xdr:row>6</xdr:row>
      <xdr:rowOff>111558</xdr:rowOff>
    </xdr:to>
    <xdr:sp macro="" textlink="">
      <xdr:nvSpPr>
        <xdr:cNvPr id="11" name="TextBox 4"/>
        <xdr:cNvSpPr txBox="1"/>
      </xdr:nvSpPr>
      <xdr:spPr>
        <a:xfrm>
          <a:off x="5314951" y="1104900"/>
          <a:ext cx="1041627" cy="52113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400"/>
            <a:t>Business as Usual</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723900</xdr:colOff>
      <xdr:row>1</xdr:row>
      <xdr:rowOff>38100</xdr:rowOff>
    </xdr:from>
    <xdr:to>
      <xdr:col>7</xdr:col>
      <xdr:colOff>1543050</xdr:colOff>
      <xdr:row>31</xdr:row>
      <xdr:rowOff>10768</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26</xdr:row>
      <xdr:rowOff>190500</xdr:rowOff>
    </xdr:from>
    <xdr:to>
      <xdr:col>11</xdr:col>
      <xdr:colOff>28575</xdr:colOff>
      <xdr:row>35</xdr:row>
      <xdr:rowOff>0</xdr:rowOff>
    </xdr:to>
    <xdr:pic>
      <xdr:nvPicPr>
        <xdr:cNvPr id="3" name="Picture 3" descr="CI_logos_transparent_300dpi-0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6100" y="5495925"/>
          <a:ext cx="21621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28576</xdr:colOff>
      <xdr:row>12</xdr:row>
      <xdr:rowOff>32816</xdr:rowOff>
    </xdr:from>
    <xdr:to>
      <xdr:col>8</xdr:col>
      <xdr:colOff>705321</xdr:colOff>
      <xdr:row>16</xdr:row>
      <xdr:rowOff>134110</xdr:rowOff>
    </xdr:to>
    <xdr:sp macro="" textlink="">
      <xdr:nvSpPr>
        <xdr:cNvPr id="4" name="TextBox 2"/>
        <xdr:cNvSpPr txBox="1"/>
      </xdr:nvSpPr>
      <xdr:spPr>
        <a:xfrm>
          <a:off x="5312880" y="2898599"/>
          <a:ext cx="2283571" cy="76390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400"/>
            <a:t>Whole world acts, all same rate,</a:t>
          </a:r>
          <a:r>
            <a:rPr lang="en-US" sz="1400" baseline="0"/>
            <a:t> US starts 2009, all else start 2014</a:t>
          </a:r>
          <a:endParaRPr lang="en-US" sz="1400"/>
        </a:p>
      </xdr:txBody>
    </xdr:sp>
    <xdr:clientData/>
  </xdr:twoCellAnchor>
  <xdr:twoCellAnchor>
    <xdr:from>
      <xdr:col>7</xdr:col>
      <xdr:colOff>28575</xdr:colOff>
      <xdr:row>5</xdr:row>
      <xdr:rowOff>232097</xdr:rowOff>
    </xdr:from>
    <xdr:to>
      <xdr:col>7</xdr:col>
      <xdr:colOff>1333970</xdr:colOff>
      <xdr:row>8</xdr:row>
      <xdr:rowOff>69708</xdr:rowOff>
    </xdr:to>
    <xdr:sp macro="" textlink="">
      <xdr:nvSpPr>
        <xdr:cNvPr id="5" name="TextBox 3"/>
        <xdr:cNvSpPr txBox="1">
          <a:spLocks noChangeArrowheads="1"/>
        </xdr:cNvSpPr>
      </xdr:nvSpPr>
      <xdr:spPr bwMode="auto">
        <a:xfrm>
          <a:off x="5312879" y="1515901"/>
          <a:ext cx="1305395" cy="541633"/>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400" b="0" i="0" strike="noStrike">
              <a:solidFill>
                <a:srgbClr val="000000"/>
              </a:solidFill>
              <a:latin typeface="Calibri"/>
              <a:ea typeface="Calibri"/>
              <a:cs typeface="Calibri"/>
            </a:rPr>
            <a:t>US Acts Alone,</a:t>
          </a:r>
          <a:r>
            <a:rPr lang="en-US" sz="1400" b="0" i="0" strike="noStrike" baseline="0">
              <a:solidFill>
                <a:srgbClr val="000000"/>
              </a:solidFill>
              <a:latin typeface="Calibri"/>
              <a:ea typeface="Calibri"/>
              <a:cs typeface="Calibri"/>
            </a:rPr>
            <a:t> start 2009</a:t>
          </a:r>
          <a:endParaRPr lang="en-US" sz="1400" b="0" i="0" strike="noStrike">
            <a:solidFill>
              <a:srgbClr val="000000"/>
            </a:solidFill>
            <a:latin typeface="Calibri"/>
            <a:ea typeface="Calibri"/>
            <a:cs typeface="Calibri"/>
          </a:endParaRPr>
        </a:p>
      </xdr:txBody>
    </xdr:sp>
    <xdr:clientData/>
  </xdr:twoCellAnchor>
  <xdr:twoCellAnchor>
    <xdr:from>
      <xdr:col>7</xdr:col>
      <xdr:colOff>28576</xdr:colOff>
      <xdr:row>3</xdr:row>
      <xdr:rowOff>390525</xdr:rowOff>
    </xdr:from>
    <xdr:to>
      <xdr:col>7</xdr:col>
      <xdr:colOff>1070203</xdr:colOff>
      <xdr:row>6</xdr:row>
      <xdr:rowOff>111558</xdr:rowOff>
    </xdr:to>
    <xdr:sp macro="" textlink="">
      <xdr:nvSpPr>
        <xdr:cNvPr id="6" name="TextBox 4"/>
        <xdr:cNvSpPr txBox="1"/>
      </xdr:nvSpPr>
      <xdr:spPr>
        <a:xfrm>
          <a:off x="5312880" y="1111112"/>
          <a:ext cx="1041627" cy="5244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1400"/>
            <a:t>Business as Usual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alpha val="74998"/>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alpha val="74998"/>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limatescor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90" zoomScaleNormal="75" workbookViewId="0"/>
  </sheetViews>
  <sheetFormatPr defaultColWidth="11.42578125" defaultRowHeight="12.75" x14ac:dyDescent="0.2"/>
  <cols>
    <col min="1" max="1" width="23.28515625" customWidth="1"/>
    <col min="2" max="3" width="72" customWidth="1"/>
  </cols>
  <sheetData>
    <row r="1" spans="1:3" ht="14.25" x14ac:dyDescent="0.2">
      <c r="A1" s="52">
        <v>41791</v>
      </c>
      <c r="B1" s="9"/>
      <c r="C1" s="9"/>
    </row>
    <row r="2" spans="1:3" ht="14.25" x14ac:dyDescent="0.2">
      <c r="A2" s="10" t="s">
        <v>76</v>
      </c>
      <c r="B2" s="9"/>
      <c r="C2" s="9"/>
    </row>
    <row r="3" spans="1:3" ht="14.25" x14ac:dyDescent="0.2">
      <c r="A3" s="10" t="s">
        <v>54</v>
      </c>
      <c r="B3" s="9"/>
      <c r="C3" s="9"/>
    </row>
    <row r="4" spans="1:3" ht="14.25" x14ac:dyDescent="0.2">
      <c r="A4" s="10" t="s">
        <v>57</v>
      </c>
      <c r="B4" s="9"/>
      <c r="C4" s="9"/>
    </row>
    <row r="5" spans="1:3" ht="12.75" customHeight="1" x14ac:dyDescent="0.25">
      <c r="A5" s="53" t="s">
        <v>50</v>
      </c>
      <c r="B5" s="53"/>
      <c r="C5" s="9"/>
    </row>
    <row r="6" spans="1:3" ht="14.25" x14ac:dyDescent="0.2">
      <c r="A6" s="49" t="s">
        <v>82</v>
      </c>
      <c r="B6" s="9"/>
      <c r="C6" s="9"/>
    </row>
    <row r="7" spans="1:3" ht="15" thickBot="1" x14ac:dyDescent="0.25">
      <c r="A7" s="9"/>
      <c r="B7" s="9"/>
      <c r="C7" s="9"/>
    </row>
    <row r="8" spans="1:3" ht="15" x14ac:dyDescent="0.25">
      <c r="A8" s="54" t="s">
        <v>25</v>
      </c>
      <c r="B8" s="55"/>
      <c r="C8" s="11"/>
    </row>
    <row r="9" spans="1:3" ht="85.5" x14ac:dyDescent="0.2">
      <c r="A9" s="79" t="s">
        <v>42</v>
      </c>
      <c r="B9" s="80" t="s">
        <v>58</v>
      </c>
      <c r="C9" s="12"/>
    </row>
    <row r="10" spans="1:3" ht="14.25" x14ac:dyDescent="0.2">
      <c r="A10" s="81" t="str">
        <f>'US Alone'!A1</f>
        <v>US Alone, start 2009</v>
      </c>
      <c r="B10" s="82"/>
      <c r="C10" s="12"/>
    </row>
    <row r="11" spans="1:3" ht="71.25" x14ac:dyDescent="0.2">
      <c r="A11" s="77" t="str">
        <f>'US Alone'!A2</f>
        <v>Emissions of fossil fuel CO2 and other well-mixed GHGs emissions</v>
      </c>
      <c r="B11" s="56" t="str">
        <f>'US Alone'!B2</f>
        <v>Starting in 2009 (at the time of the Copenhagen Accord, assuming the U.S. delivers on its pledge), the US begins reducing CO2eq emissions to achieve 17% below 2005 levels by 2020, continuing at the rate required to achieve that target thereafter through 2100 (1.2%/year reduction).  The rest of the world continues at BAU levels as per A1FI projections.</v>
      </c>
      <c r="C11" s="12"/>
    </row>
    <row r="12" spans="1:3" ht="14.25" x14ac:dyDescent="0.2">
      <c r="A12" s="83" t="str">
        <f xml:space="preserve"> 'US Alone'!A3</f>
        <v>Land Use Emissions</v>
      </c>
      <c r="B12" s="84" t="str">
        <f xml:space="preserve"> 'US Alone'!B3</f>
        <v>BAU</v>
      </c>
      <c r="C12" s="12"/>
    </row>
    <row r="13" spans="1:3" ht="57" x14ac:dyDescent="0.2">
      <c r="A13" s="81" t="str">
        <f>'World acts at US rate, ROW 2014'!A1</f>
        <v>Whole world acts, all same rate, US starts 2009, ROW starts 2014</v>
      </c>
      <c r="B13" s="85"/>
      <c r="C13" s="12"/>
    </row>
    <row r="14" spans="1:3" ht="85.5" x14ac:dyDescent="0.2">
      <c r="A14" s="77" t="str">
        <f>'World acts at US rate, ROW 2014'!A2</f>
        <v>Emissions of fossil fuel CO2 and other well-mixed GHGs emissions</v>
      </c>
      <c r="B14" s="56" t="str">
        <f>'World acts at US rate, ROW 2014'!B2</f>
        <v xml:space="preserve">Starting in 2009 (at the time of the Copenhagen Accord, assuming the U.S. delivers on its pledge), the US begins reducing CO2eq emissions to achieve 17% below 2005 levels by 2020, continuing at the rate required to achieve that target thereafter through 2100 (1.2%/year reduction).  Starting in 2014, the rest of the world begins reducing CO2eq emissions at that same rate through 2100. </v>
      </c>
      <c r="C14" s="12"/>
    </row>
    <row r="15" spans="1:3" ht="43.5" thickBot="1" x14ac:dyDescent="0.25">
      <c r="A15" s="78" t="str">
        <f>'World acts at US rate, ROW 2014'!A3</f>
        <v>Land Use Emissions</v>
      </c>
      <c r="B15" s="76" t="str">
        <f>'World acts at US rate, ROW 2014'!B3</f>
        <v>Starting in 2014, 17% reduction of 2005 levels by 2020 and 80% reduction by 2100 (to approximate the rate required to achieve the 17% reduction by 2020)</v>
      </c>
      <c r="C15" s="12"/>
    </row>
    <row r="16" spans="1:3" ht="45.75" customHeight="1" thickBot="1" x14ac:dyDescent="0.25">
      <c r="A16" s="9"/>
      <c r="B16" s="9"/>
      <c r="C16" s="9"/>
    </row>
    <row r="17" spans="1:3" ht="30" x14ac:dyDescent="0.25">
      <c r="A17" s="57" t="s">
        <v>26</v>
      </c>
      <c r="B17" s="58"/>
      <c r="C17" s="13"/>
    </row>
    <row r="18" spans="1:3" ht="129" customHeight="1" x14ac:dyDescent="0.2">
      <c r="A18" s="59" t="s">
        <v>27</v>
      </c>
      <c r="B18" s="60" t="s">
        <v>74</v>
      </c>
      <c r="C18" s="14"/>
    </row>
    <row r="19" spans="1:3" ht="71.25" x14ac:dyDescent="0.2">
      <c r="A19" s="61" t="s">
        <v>5</v>
      </c>
      <c r="B19" s="62" t="s">
        <v>51</v>
      </c>
      <c r="C19" s="15"/>
    </row>
    <row r="20" spans="1:3" ht="28.5" x14ac:dyDescent="0.2">
      <c r="A20" s="61" t="s">
        <v>28</v>
      </c>
      <c r="B20" s="62" t="s">
        <v>75</v>
      </c>
      <c r="C20" s="15"/>
    </row>
    <row r="21" spans="1:3" ht="102" customHeight="1" x14ac:dyDescent="0.2">
      <c r="A21" s="63" t="s">
        <v>31</v>
      </c>
      <c r="B21" s="62" t="s">
        <v>70</v>
      </c>
      <c r="C21" s="15"/>
    </row>
    <row r="22" spans="1:3" ht="133.5" customHeight="1" x14ac:dyDescent="0.2">
      <c r="A22" s="63" t="s">
        <v>1</v>
      </c>
      <c r="B22" s="62" t="s">
        <v>71</v>
      </c>
      <c r="C22" s="15"/>
    </row>
    <row r="23" spans="1:3" ht="63" customHeight="1" x14ac:dyDescent="0.2">
      <c r="A23" s="63" t="s">
        <v>24</v>
      </c>
      <c r="B23" s="62" t="s">
        <v>72</v>
      </c>
      <c r="C23" s="15"/>
    </row>
    <row r="24" spans="1:3" ht="57" customHeight="1" thickBot="1" x14ac:dyDescent="0.25">
      <c r="A24" s="64" t="s">
        <v>6</v>
      </c>
      <c r="B24" s="65" t="s">
        <v>30</v>
      </c>
      <c r="C24" s="66"/>
    </row>
    <row r="25" spans="1:3" ht="14.25" x14ac:dyDescent="0.2">
      <c r="A25" s="9"/>
      <c r="B25" s="9"/>
      <c r="C25" s="9"/>
    </row>
  </sheetData>
  <phoneticPr fontId="6" type="noConversion"/>
  <hyperlinks>
    <hyperlink ref="A5" r:id="rId1"/>
  </hyperlinks>
  <pageMargins left="0.75" right="0.75" top="1" bottom="1" header="0.5" footer="0.5"/>
  <pageSetup orientation="portrait" horizontalDpi="4294967292" verticalDpi="4294967292"/>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4"/>
  <sheetViews>
    <sheetView showGridLines="0" zoomScaleNormal="100" workbookViewId="0">
      <selection activeCell="I26" sqref="I26"/>
    </sheetView>
  </sheetViews>
  <sheetFormatPr defaultColWidth="11.42578125" defaultRowHeight="12.75" x14ac:dyDescent="0.2"/>
  <cols>
    <col min="1" max="1" width="11.42578125" customWidth="1"/>
    <col min="6" max="6" width="11.42578125" customWidth="1"/>
    <col min="7" max="7" width="10.7109375" customWidth="1"/>
    <col min="8" max="8" width="22.42578125" customWidth="1"/>
    <col min="9" max="9" width="6.28515625" customWidth="1"/>
    <col min="10" max="10" width="6.7109375" bestFit="1" customWidth="1"/>
    <col min="11" max="11" width="7.28515625" customWidth="1"/>
    <col min="12" max="12" width="3.28515625" customWidth="1"/>
    <col min="13" max="13" width="10.7109375" bestFit="1" customWidth="1"/>
    <col min="14" max="14" width="6.28515625" bestFit="1" customWidth="1"/>
    <col min="15" max="15" width="3.28515625" customWidth="1"/>
    <col min="16" max="16" width="8.42578125" customWidth="1"/>
    <col min="17" max="17" width="0.85546875" customWidth="1"/>
    <col min="18" max="18" width="7.42578125" customWidth="1"/>
    <col min="19" max="19" width="8.140625" customWidth="1"/>
  </cols>
  <sheetData>
    <row r="1" spans="9:19" ht="9" customHeight="1" x14ac:dyDescent="0.2"/>
    <row r="3" spans="9:19" ht="35.1" customHeight="1" x14ac:dyDescent="0.5">
      <c r="I3" s="87" t="s">
        <v>55</v>
      </c>
      <c r="J3" s="88"/>
      <c r="K3" s="88"/>
      <c r="L3" s="88"/>
      <c r="M3" s="88"/>
      <c r="N3" s="88"/>
      <c r="O3" s="88"/>
      <c r="P3" s="88"/>
      <c r="Q3" s="88"/>
      <c r="R3" s="88"/>
      <c r="S3" s="88"/>
    </row>
    <row r="4" spans="9:19" ht="40.5" customHeight="1" x14ac:dyDescent="0.35">
      <c r="I4" s="89" t="s">
        <v>18</v>
      </c>
      <c r="J4" s="91"/>
      <c r="K4" s="91"/>
      <c r="L4" s="89" t="s">
        <v>19</v>
      </c>
      <c r="M4" s="92"/>
      <c r="N4" s="89"/>
      <c r="O4" s="89"/>
      <c r="P4" s="89" t="s">
        <v>53</v>
      </c>
      <c r="Q4" s="90"/>
      <c r="R4" s="90"/>
      <c r="S4" s="90"/>
    </row>
    <row r="5" spans="9:19" ht="3.75" customHeight="1" x14ac:dyDescent="0.2">
      <c r="J5" s="34"/>
      <c r="K5" s="33"/>
      <c r="M5" s="30"/>
      <c r="N5" s="33"/>
      <c r="P5" s="28"/>
      <c r="Q5" s="7"/>
      <c r="R5" s="33"/>
    </row>
    <row r="6" spans="9:19" ht="18" customHeight="1" x14ac:dyDescent="0.3">
      <c r="J6" s="31">
        <f>ROUND(BAU!D210/5,0)*5</f>
        <v>980</v>
      </c>
      <c r="K6" s="32" t="s">
        <v>20</v>
      </c>
      <c r="L6" s="17"/>
      <c r="M6" s="29">
        <f>ROUND(BAU!E210/5,0)*5</f>
        <v>1430</v>
      </c>
      <c r="N6" s="32" t="s">
        <v>20</v>
      </c>
      <c r="O6" s="17"/>
      <c r="P6" s="27" t="str">
        <f>ROUND(BAU!$F$210,1)&amp;"°C "</f>
        <v xml:space="preserve">4.9°C </v>
      </c>
      <c r="Q6" s="44" t="s">
        <v>21</v>
      </c>
      <c r="R6" s="45" t="str">
        <f>(ROUND((BAU!$F$210*0.6),1)) &amp; "°-" &amp;  (ROUND((BAU!$F$210*1.6),1)) &amp; "°)"</f>
        <v>3°-7.9°)</v>
      </c>
    </row>
    <row r="7" spans="9:19" ht="18" customHeight="1" x14ac:dyDescent="0.3">
      <c r="J7" s="46"/>
      <c r="K7" s="45"/>
      <c r="L7" s="47"/>
      <c r="M7" s="48"/>
      <c r="N7" s="45"/>
      <c r="O7" s="47"/>
      <c r="P7" s="27" t="str">
        <f>ROUND((9/5*(BAU!$F$210)),1)&amp;"°F "</f>
        <v xml:space="preserve">8.9°F </v>
      </c>
      <c r="Q7" s="44" t="s">
        <v>21</v>
      </c>
      <c r="R7" s="45" t="str">
        <f>(ROUND(((9/5*(BAU!$F$210))*0.6),1)) &amp; "°-" &amp;  (ROUND(((9/5*(BAU!$F$210))*1.6),1)) &amp; "°)"</f>
        <v>5.3°-14.2°)</v>
      </c>
    </row>
    <row r="8" spans="9:19" ht="18" customHeight="1" x14ac:dyDescent="0.3">
      <c r="J8" s="31">
        <f>ROUND('US Alone'!D210/5,0)*5</f>
        <v>930</v>
      </c>
      <c r="K8" s="32" t="s">
        <v>8</v>
      </c>
      <c r="L8" s="17"/>
      <c r="M8" s="29">
        <f>ROUND('US Alone'!E210/5,0)*5</f>
        <v>1325</v>
      </c>
      <c r="N8" s="32" t="s">
        <v>8</v>
      </c>
      <c r="O8" s="17"/>
      <c r="P8" s="27" t="str">
        <f>ROUND('US Alone'!$F$210,1)&amp;"°C "</f>
        <v xml:space="preserve">4.7°C </v>
      </c>
      <c r="Q8" s="44" t="s">
        <v>48</v>
      </c>
      <c r="R8" s="45" t="str">
        <f>(ROUND(('US Alone'!$F$210*0.6),1)) &amp; "°-" &amp;  (ROUND(('US Alone'!$F$210*1.6),1)) &amp; "°)"</f>
        <v>2.8°-7.6°)</v>
      </c>
    </row>
    <row r="9" spans="9:19" ht="18" customHeight="1" x14ac:dyDescent="0.3">
      <c r="P9" s="27" t="str">
        <f>ROUND((9/5*('US Alone'!$F$210)),1)&amp;"°F "</f>
        <v xml:space="preserve">8.5°F </v>
      </c>
      <c r="Q9" s="44" t="s">
        <v>21</v>
      </c>
      <c r="R9" s="45" t="str">
        <f>(ROUND(((9/5*('US Alone'!$F$210))*0.6),1)) &amp; "°-" &amp;  (ROUND(((9/5*('US Alone'!$F$210))*1.6),1)) &amp; "°)"</f>
        <v>5.1°-13.6°)</v>
      </c>
    </row>
    <row r="10" spans="9:19" ht="18" customHeight="1" x14ac:dyDescent="0.2"/>
    <row r="11" spans="9:19" ht="18" customHeight="1" x14ac:dyDescent="0.3">
      <c r="J11" s="31"/>
      <c r="K11" s="32"/>
      <c r="L11" s="17"/>
      <c r="M11" s="31"/>
      <c r="N11" s="32"/>
      <c r="O11" s="17"/>
      <c r="P11" s="27"/>
      <c r="Q11" s="44"/>
      <c r="R11" s="45"/>
    </row>
    <row r="12" spans="9:19" ht="18.75" x14ac:dyDescent="0.3">
      <c r="P12" s="27"/>
      <c r="Q12" s="44"/>
      <c r="R12" s="45"/>
    </row>
    <row r="23" spans="10:18" ht="18" customHeight="1" x14ac:dyDescent="0.2"/>
    <row r="24" spans="10:18" ht="18" customHeight="1" x14ac:dyDescent="0.3">
      <c r="J24" s="31">
        <f>ROUND('World acts at US rate, ROW 2014'!D210/5,0)*5</f>
        <v>510</v>
      </c>
      <c r="K24" s="32" t="s">
        <v>8</v>
      </c>
      <c r="L24" s="17"/>
      <c r="M24" s="29">
        <f>ROUND('World acts at US rate, ROW 2014'!E210/5,0)*5</f>
        <v>575</v>
      </c>
      <c r="N24" s="32" t="s">
        <v>8</v>
      </c>
      <c r="O24" s="17"/>
      <c r="P24" s="27" t="str">
        <f>ROUND('World acts at US rate, ROW 2014'!$F$210,1)&amp;"°C "</f>
        <v xml:space="preserve">2.4°C </v>
      </c>
      <c r="Q24" s="44" t="s">
        <v>48</v>
      </c>
      <c r="R24" s="45" t="str">
        <f>(ROUND(('World acts at US rate, ROW 2014'!$F$210*0.6),1)) &amp; "°-" &amp;  (ROUND(('World acts at US rate, ROW 2014'!$F$210*1.6),1)) &amp; "°)"</f>
        <v>1.5°-3.9°)</v>
      </c>
    </row>
    <row r="25" spans="10:18" ht="18" customHeight="1" x14ac:dyDescent="0.3">
      <c r="P25" s="27" t="str">
        <f>ROUND((9/5*('World acts at US rate, ROW 2014'!$F$210)),1)&amp;"°F "</f>
        <v xml:space="preserve">4.4°F </v>
      </c>
      <c r="Q25" s="44" t="s">
        <v>21</v>
      </c>
      <c r="R25" s="45" t="str">
        <f>(ROUND(((9/5*('World acts at US rate, ROW 2014'!$F$210))*0.6),1)) &amp; "°-" &amp;  (ROUND(((9/5*('World acts at US rate, ROW 2014'!$F$210))*1.6),1)) &amp; "°)"</f>
        <v>2.6°-7°)</v>
      </c>
    </row>
    <row r="26" spans="10:18" ht="18" customHeight="1" x14ac:dyDescent="0.3">
      <c r="J26" s="31"/>
      <c r="K26" s="32"/>
      <c r="L26" s="17"/>
      <c r="M26" s="29"/>
      <c r="N26" s="32"/>
      <c r="O26" s="17"/>
      <c r="P26" s="27"/>
      <c r="Q26" s="44"/>
      <c r="R26" s="45"/>
    </row>
    <row r="27" spans="10:18" ht="18" customHeight="1" x14ac:dyDescent="0.3">
      <c r="P27" s="27"/>
      <c r="Q27" s="44"/>
      <c r="R27" s="45"/>
    </row>
    <row r="28" spans="10:18" ht="6" customHeight="1" x14ac:dyDescent="0.2"/>
    <row r="29" spans="10:18" ht="2.1" customHeight="1" x14ac:dyDescent="0.2"/>
    <row r="30" spans="10:18" ht="3.95" customHeight="1" x14ac:dyDescent="0.2"/>
    <row r="31" spans="10:18" ht="6" customHeight="1" x14ac:dyDescent="0.2"/>
    <row r="34" spans="2:19" x14ac:dyDescent="0.2">
      <c r="B34" s="86" t="s">
        <v>81</v>
      </c>
      <c r="C34" s="86"/>
      <c r="D34" s="86"/>
      <c r="E34" s="86"/>
      <c r="F34" s="86"/>
      <c r="G34" s="86"/>
      <c r="H34" s="86"/>
      <c r="I34" s="86"/>
      <c r="J34" s="86"/>
      <c r="K34" s="86"/>
      <c r="L34" s="86"/>
      <c r="M34" s="86"/>
      <c r="N34" s="86"/>
      <c r="O34" s="86"/>
      <c r="P34" s="86"/>
      <c r="Q34" s="86"/>
      <c r="R34" s="86"/>
      <c r="S34" s="86"/>
    </row>
  </sheetData>
  <mergeCells count="5">
    <mergeCell ref="B34:S34"/>
    <mergeCell ref="I3:S3"/>
    <mergeCell ref="P4:S4"/>
    <mergeCell ref="I4:K4"/>
    <mergeCell ref="L4:O4"/>
  </mergeCells>
  <phoneticPr fontId="6" type="noConversion"/>
  <pageMargins left="0.75" right="0.75" top="1" bottom="1" header="0.5" footer="0.5"/>
  <pageSetup scale="72" orientation="landscape"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4"/>
  <sheetViews>
    <sheetView showGridLines="0" topLeftCell="A4" zoomScale="115" zoomScaleNormal="115" workbookViewId="0">
      <selection activeCell="I24" sqref="I24"/>
    </sheetView>
  </sheetViews>
  <sheetFormatPr defaultColWidth="11.42578125" defaultRowHeight="12.75" x14ac:dyDescent="0.2"/>
  <cols>
    <col min="1" max="1" width="11.42578125" customWidth="1"/>
    <col min="6" max="6" width="11.42578125" customWidth="1"/>
    <col min="7" max="7" width="10.7109375" customWidth="1"/>
    <col min="8" max="8" width="24.140625" customWidth="1"/>
    <col min="9" max="9" width="23.7109375" style="70" customWidth="1"/>
    <col min="10" max="10" width="0.85546875" customWidth="1"/>
    <col min="11" max="11" width="7.42578125" customWidth="1"/>
    <col min="12" max="12" width="8.140625" customWidth="1"/>
  </cols>
  <sheetData>
    <row r="1" spans="9:12" ht="9" customHeight="1" x14ac:dyDescent="0.2"/>
    <row r="3" spans="9:12" ht="34.5" customHeight="1" x14ac:dyDescent="0.2">
      <c r="I3" s="88"/>
      <c r="J3" s="88"/>
      <c r="K3" s="88"/>
      <c r="L3" s="88"/>
    </row>
    <row r="4" spans="9:12" ht="40.5" customHeight="1" x14ac:dyDescent="0.3">
      <c r="I4" s="89" t="s">
        <v>78</v>
      </c>
      <c r="J4" s="89"/>
      <c r="K4" s="89"/>
      <c r="L4" s="69"/>
    </row>
    <row r="5" spans="9:12" ht="3.75" customHeight="1" x14ac:dyDescent="0.2">
      <c r="J5" s="7"/>
      <c r="K5" s="33"/>
    </row>
    <row r="6" spans="9:12" ht="18.75" customHeight="1" x14ac:dyDescent="0.35">
      <c r="I6" s="74" t="str">
        <f>ROUND(BAU!$F$210,1)&amp;"°C "</f>
        <v xml:space="preserve">4.9°C </v>
      </c>
      <c r="J6" s="44"/>
      <c r="K6" s="45"/>
    </row>
    <row r="7" spans="9:12" x14ac:dyDescent="0.2">
      <c r="J7" s="44"/>
      <c r="K7" s="45"/>
    </row>
    <row r="8" spans="9:12" ht="23.25" x14ac:dyDescent="0.35">
      <c r="I8" s="74" t="str">
        <f>ROUND('US Alone'!$F$210,1)&amp;"°C "</f>
        <v xml:space="preserve">4.7°C </v>
      </c>
      <c r="J8" s="47"/>
      <c r="K8" s="47"/>
    </row>
    <row r="9" spans="9:12" x14ac:dyDescent="0.2">
      <c r="J9" s="44"/>
      <c r="K9" s="45"/>
    </row>
    <row r="10" spans="9:12" ht="18.75" x14ac:dyDescent="0.3">
      <c r="I10" s="75"/>
      <c r="J10" s="44"/>
      <c r="K10" s="45"/>
    </row>
    <row r="11" spans="9:12" ht="18" customHeight="1" x14ac:dyDescent="0.3">
      <c r="I11" s="75"/>
      <c r="J11" s="44"/>
      <c r="K11" s="45"/>
    </row>
    <row r="12" spans="9:12" ht="18.75" x14ac:dyDescent="0.3">
      <c r="I12" s="75"/>
      <c r="J12" s="44"/>
      <c r="K12" s="45"/>
    </row>
    <row r="22" spans="9:11" x14ac:dyDescent="0.2">
      <c r="J22" s="44"/>
      <c r="K22" s="45"/>
    </row>
    <row r="23" spans="9:11" x14ac:dyDescent="0.2">
      <c r="J23" s="44"/>
      <c r="K23" s="45"/>
    </row>
    <row r="24" spans="9:11" ht="18" customHeight="1" x14ac:dyDescent="0.35">
      <c r="I24" s="74" t="str">
        <f>ROUND('World acts at US rate, ROW 2014'!$F$210,1)&amp;"°C "</f>
        <v xml:space="preserve">2.4°C </v>
      </c>
    </row>
    <row r="25" spans="9:11" ht="18" customHeight="1" x14ac:dyDescent="0.3">
      <c r="I25" s="75"/>
      <c r="J25" s="44"/>
      <c r="K25" s="45"/>
    </row>
    <row r="26" spans="9:11" ht="18" customHeight="1" x14ac:dyDescent="0.35">
      <c r="I26" s="74"/>
      <c r="J26" s="44"/>
      <c r="K26" s="45"/>
    </row>
    <row r="27" spans="9:11" ht="18" customHeight="1" x14ac:dyDescent="0.2"/>
    <row r="28" spans="9:11" ht="6" customHeight="1" x14ac:dyDescent="0.2"/>
    <row r="29" spans="9:11" ht="2.1" customHeight="1" x14ac:dyDescent="0.2"/>
    <row r="30" spans="9:11" ht="3.95" customHeight="1" x14ac:dyDescent="0.2"/>
    <row r="31" spans="9:11" ht="6" customHeight="1" x14ac:dyDescent="0.2"/>
    <row r="34" spans="2:12" x14ac:dyDescent="0.2">
      <c r="B34" s="86" t="s">
        <v>81</v>
      </c>
      <c r="C34" s="86"/>
      <c r="D34" s="86"/>
      <c r="E34" s="86"/>
      <c r="F34" s="86"/>
      <c r="G34" s="86"/>
      <c r="H34" s="86"/>
      <c r="I34" s="86"/>
      <c r="J34" s="86"/>
      <c r="K34" s="86"/>
      <c r="L34" s="86"/>
    </row>
  </sheetData>
  <mergeCells count="3">
    <mergeCell ref="I3:L3"/>
    <mergeCell ref="I4:K4"/>
    <mergeCell ref="B34:L34"/>
  </mergeCells>
  <pageMargins left="0.75" right="0.75" top="1" bottom="1" header="0.5" footer="0.5"/>
  <pageSetup scale="72" orientation="landscape"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4"/>
  <sheetViews>
    <sheetView showGridLines="0" zoomScale="115" zoomScaleNormal="115" workbookViewId="0"/>
  </sheetViews>
  <sheetFormatPr defaultColWidth="11.42578125" defaultRowHeight="12.75" x14ac:dyDescent="0.2"/>
  <cols>
    <col min="1" max="1" width="11.42578125" customWidth="1"/>
    <col min="6" max="6" width="11.42578125" customWidth="1"/>
    <col min="7" max="7" width="10.7109375" customWidth="1"/>
    <col min="8" max="8" width="24.140625" customWidth="1"/>
    <col min="9" max="9" width="23.7109375" style="70" customWidth="1"/>
    <col min="10" max="10" width="0.85546875" customWidth="1"/>
    <col min="11" max="11" width="7.42578125" customWidth="1"/>
    <col min="12" max="12" width="8.140625" customWidth="1"/>
  </cols>
  <sheetData>
    <row r="1" spans="9:12" ht="9" customHeight="1" x14ac:dyDescent="0.2"/>
    <row r="3" spans="9:12" ht="34.5" customHeight="1" x14ac:dyDescent="0.2">
      <c r="I3" s="88"/>
      <c r="J3" s="88"/>
      <c r="K3" s="88"/>
      <c r="L3" s="88"/>
    </row>
    <row r="4" spans="9:12" ht="40.5" customHeight="1" x14ac:dyDescent="0.3">
      <c r="I4" s="89"/>
      <c r="J4" s="89"/>
      <c r="K4" s="89"/>
      <c r="L4" s="72"/>
    </row>
    <row r="5" spans="9:12" ht="3.75" customHeight="1" x14ac:dyDescent="0.2">
      <c r="J5" s="71"/>
      <c r="K5" s="33"/>
    </row>
    <row r="6" spans="9:12" ht="18.75" customHeight="1" x14ac:dyDescent="0.35">
      <c r="I6" s="74"/>
      <c r="J6" s="44"/>
      <c r="K6" s="45"/>
    </row>
    <row r="7" spans="9:12" x14ac:dyDescent="0.2">
      <c r="J7" s="44"/>
      <c r="K7" s="45"/>
    </row>
    <row r="8" spans="9:12" ht="23.25" x14ac:dyDescent="0.35">
      <c r="I8" s="74"/>
      <c r="J8" s="47"/>
      <c r="K8" s="47"/>
    </row>
    <row r="9" spans="9:12" x14ac:dyDescent="0.2">
      <c r="J9" s="44"/>
      <c r="K9" s="45"/>
    </row>
    <row r="10" spans="9:12" ht="18.75" x14ac:dyDescent="0.3">
      <c r="I10" s="75"/>
      <c r="J10" s="44"/>
      <c r="K10" s="45"/>
    </row>
    <row r="11" spans="9:12" ht="18" customHeight="1" x14ac:dyDescent="0.3">
      <c r="I11" s="75"/>
      <c r="J11" s="44"/>
      <c r="K11" s="45"/>
    </row>
    <row r="12" spans="9:12" ht="18.75" x14ac:dyDescent="0.3">
      <c r="I12" s="75"/>
      <c r="J12" s="44"/>
      <c r="K12" s="45"/>
    </row>
    <row r="16" spans="9:12" ht="23.25" x14ac:dyDescent="0.35">
      <c r="I16" s="74"/>
    </row>
    <row r="17" spans="9:11" ht="18.75" x14ac:dyDescent="0.3">
      <c r="I17" s="75"/>
    </row>
    <row r="18" spans="9:11" ht="23.25" x14ac:dyDescent="0.35">
      <c r="I18" s="74"/>
    </row>
    <row r="22" spans="9:11" x14ac:dyDescent="0.2">
      <c r="J22" s="44"/>
      <c r="K22" s="45"/>
    </row>
    <row r="23" spans="9:11" x14ac:dyDescent="0.2">
      <c r="J23" s="44"/>
      <c r="K23" s="45"/>
    </row>
    <row r="24" spans="9:11" ht="18" customHeight="1" x14ac:dyDescent="0.2"/>
    <row r="25" spans="9:11" ht="18" customHeight="1" x14ac:dyDescent="0.2">
      <c r="J25" s="44"/>
      <c r="K25" s="45"/>
    </row>
    <row r="26" spans="9:11" ht="18" customHeight="1" x14ac:dyDescent="0.2">
      <c r="J26" s="44"/>
      <c r="K26" s="45"/>
    </row>
    <row r="27" spans="9:11" ht="18" customHeight="1" x14ac:dyDescent="0.2"/>
    <row r="28" spans="9:11" ht="6" customHeight="1" x14ac:dyDescent="0.2"/>
    <row r="29" spans="9:11" ht="2.1" customHeight="1" x14ac:dyDescent="0.2"/>
    <row r="30" spans="9:11" ht="3.95" customHeight="1" x14ac:dyDescent="0.2"/>
    <row r="31" spans="9:11" ht="6" customHeight="1" x14ac:dyDescent="0.2"/>
    <row r="34" spans="2:12" x14ac:dyDescent="0.2">
      <c r="B34" s="86" t="s">
        <v>81</v>
      </c>
      <c r="C34" s="86"/>
      <c r="D34" s="86"/>
      <c r="E34" s="86"/>
      <c r="F34" s="86"/>
      <c r="G34" s="86"/>
      <c r="H34" s="86"/>
      <c r="I34" s="86"/>
      <c r="J34" s="86"/>
      <c r="K34" s="86"/>
      <c r="L34" s="86"/>
    </row>
  </sheetData>
  <mergeCells count="3">
    <mergeCell ref="I3:L3"/>
    <mergeCell ref="I4:K4"/>
    <mergeCell ref="B34:L34"/>
  </mergeCells>
  <pageMargins left="0.75" right="0.75" top="1" bottom="1" header="0.5" footer="0.5"/>
  <pageSetup scale="72" orientation="landscape"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7"/>
  <sheetViews>
    <sheetView workbookViewId="0">
      <selection activeCell="H9" sqref="H9"/>
    </sheetView>
  </sheetViews>
  <sheetFormatPr defaultColWidth="11.42578125" defaultRowHeight="12.75" x14ac:dyDescent="0.2"/>
  <cols>
    <col min="1" max="1" width="37.28515625" customWidth="1"/>
    <col min="2" max="16" width="7.140625" customWidth="1"/>
    <col min="17" max="17" width="7.42578125" customWidth="1"/>
    <col min="18" max="45" width="7.140625" customWidth="1"/>
    <col min="46" max="53" width="7.42578125" customWidth="1"/>
  </cols>
  <sheetData>
    <row r="2" spans="1:53" x14ac:dyDescent="0.2">
      <c r="B2" s="18" t="s">
        <v>40</v>
      </c>
      <c r="C2" s="19"/>
      <c r="D2" s="19"/>
      <c r="E2" s="20"/>
      <c r="F2" s="18" t="s">
        <v>39</v>
      </c>
      <c r="G2" s="19"/>
      <c r="H2" s="19"/>
      <c r="I2" s="20"/>
      <c r="J2" s="18" t="s">
        <v>38</v>
      </c>
      <c r="K2" s="19"/>
      <c r="L2" s="19"/>
      <c r="M2" s="20"/>
      <c r="N2" s="18" t="s">
        <v>37</v>
      </c>
      <c r="O2" s="19"/>
      <c r="P2" s="19"/>
      <c r="Q2" s="20"/>
      <c r="R2" s="18" t="s">
        <v>36</v>
      </c>
      <c r="S2" s="19"/>
      <c r="T2" s="19"/>
      <c r="U2" s="19"/>
      <c r="V2" s="18" t="s">
        <v>45</v>
      </c>
      <c r="W2" s="19"/>
      <c r="X2" s="19"/>
      <c r="Y2" s="19"/>
      <c r="Z2" s="18" t="s">
        <v>46</v>
      </c>
      <c r="AA2" s="19"/>
      <c r="AB2" s="19"/>
      <c r="AC2" s="19"/>
      <c r="AD2" s="18" t="s">
        <v>36</v>
      </c>
      <c r="AE2" s="19"/>
      <c r="AF2" s="19"/>
      <c r="AG2" s="19"/>
      <c r="AH2" s="18" t="s">
        <v>45</v>
      </c>
      <c r="AI2" s="19"/>
      <c r="AJ2" s="19"/>
      <c r="AK2" s="19"/>
      <c r="AL2" s="18" t="s">
        <v>46</v>
      </c>
      <c r="AM2" s="19"/>
      <c r="AN2" s="19"/>
      <c r="AO2" s="19"/>
      <c r="AP2" s="18" t="s">
        <v>10</v>
      </c>
      <c r="AQ2" s="19"/>
      <c r="AR2" s="19"/>
      <c r="AS2" s="20"/>
      <c r="AT2" s="38" t="s">
        <v>35</v>
      </c>
      <c r="AU2" s="19"/>
      <c r="AV2" s="19"/>
      <c r="AW2" s="20"/>
      <c r="AX2" s="39" t="s">
        <v>7</v>
      </c>
      <c r="AY2" s="19"/>
      <c r="AZ2" s="19"/>
      <c r="BA2" s="20"/>
    </row>
    <row r="3" spans="1:53" x14ac:dyDescent="0.2">
      <c r="B3" s="21" t="s">
        <v>56</v>
      </c>
      <c r="C3" s="5"/>
      <c r="D3" s="5"/>
      <c r="E3" s="22"/>
      <c r="F3" s="21" t="s">
        <v>43</v>
      </c>
      <c r="G3" s="5"/>
      <c r="H3" s="5"/>
      <c r="I3" s="22"/>
      <c r="J3" s="21" t="s">
        <v>8</v>
      </c>
      <c r="K3" s="5"/>
      <c r="L3" s="5"/>
      <c r="M3" s="22"/>
      <c r="N3" s="21" t="s">
        <v>8</v>
      </c>
      <c r="O3" s="5"/>
      <c r="P3" s="5"/>
      <c r="Q3" s="22"/>
      <c r="R3" s="21" t="s">
        <v>9</v>
      </c>
      <c r="S3" s="5"/>
      <c r="T3" s="5"/>
      <c r="U3" s="5"/>
      <c r="V3" s="21" t="s">
        <v>9</v>
      </c>
      <c r="W3" s="5"/>
      <c r="X3" s="5"/>
      <c r="Y3" s="5"/>
      <c r="Z3" s="21" t="s">
        <v>9</v>
      </c>
      <c r="AA3" s="5"/>
      <c r="AB3" s="5"/>
      <c r="AC3" s="5"/>
      <c r="AD3" s="21" t="s">
        <v>44</v>
      </c>
      <c r="AE3" s="5"/>
      <c r="AF3" s="5"/>
      <c r="AG3" s="5"/>
      <c r="AH3" s="21" t="s">
        <v>44</v>
      </c>
      <c r="AI3" s="5"/>
      <c r="AJ3" s="5"/>
      <c r="AK3" s="5"/>
      <c r="AL3" s="21" t="s">
        <v>44</v>
      </c>
      <c r="AM3" s="5"/>
      <c r="AN3" s="5"/>
      <c r="AO3" s="5"/>
      <c r="AP3" s="21" t="s">
        <v>22</v>
      </c>
      <c r="AQ3" s="5"/>
      <c r="AR3" s="5"/>
      <c r="AS3" s="22"/>
      <c r="AT3" s="21" t="s">
        <v>41</v>
      </c>
      <c r="AU3" s="5"/>
      <c r="AV3" s="5"/>
      <c r="AW3" s="22"/>
      <c r="AX3" s="21" t="s">
        <v>41</v>
      </c>
      <c r="AY3" s="5"/>
      <c r="AZ3" s="5"/>
      <c r="BA3" s="22"/>
    </row>
    <row r="4" spans="1:53" x14ac:dyDescent="0.2">
      <c r="B4" s="23">
        <v>2009</v>
      </c>
      <c r="C4" s="24">
        <v>2020</v>
      </c>
      <c r="D4" s="24">
        <v>2050</v>
      </c>
      <c r="E4" s="25">
        <v>2100</v>
      </c>
      <c r="F4" s="23">
        <v>2009</v>
      </c>
      <c r="G4" s="24">
        <v>2020</v>
      </c>
      <c r="H4" s="24">
        <v>2050</v>
      </c>
      <c r="I4" s="25">
        <v>2100</v>
      </c>
      <c r="J4" s="23">
        <v>2009</v>
      </c>
      <c r="K4" s="24">
        <v>2020</v>
      </c>
      <c r="L4" s="24">
        <v>2050</v>
      </c>
      <c r="M4" s="25">
        <v>2100</v>
      </c>
      <c r="N4" s="23">
        <v>2009</v>
      </c>
      <c r="O4" s="24">
        <v>2020</v>
      </c>
      <c r="P4" s="24">
        <v>2050</v>
      </c>
      <c r="Q4" s="25">
        <v>2100</v>
      </c>
      <c r="R4" s="23">
        <v>2009</v>
      </c>
      <c r="S4" s="24">
        <v>2020</v>
      </c>
      <c r="T4" s="24">
        <v>2050</v>
      </c>
      <c r="U4" s="24">
        <v>2100</v>
      </c>
      <c r="V4" s="23">
        <v>2009</v>
      </c>
      <c r="W4" s="24">
        <v>2020</v>
      </c>
      <c r="X4" s="24">
        <v>2050</v>
      </c>
      <c r="Y4" s="24">
        <v>2100</v>
      </c>
      <c r="Z4" s="23">
        <v>2009</v>
      </c>
      <c r="AA4" s="24">
        <v>2020</v>
      </c>
      <c r="AB4" s="24">
        <v>2050</v>
      </c>
      <c r="AC4" s="24">
        <v>2100</v>
      </c>
      <c r="AD4" s="21">
        <v>2009</v>
      </c>
      <c r="AE4" s="5">
        <v>2020</v>
      </c>
      <c r="AF4" s="5">
        <v>2050</v>
      </c>
      <c r="AG4" s="5">
        <v>2100</v>
      </c>
      <c r="AH4" s="21">
        <v>2009</v>
      </c>
      <c r="AI4" s="5">
        <v>2020</v>
      </c>
      <c r="AJ4" s="5">
        <v>2050</v>
      </c>
      <c r="AK4" s="5">
        <v>2100</v>
      </c>
      <c r="AL4" s="21">
        <v>2009</v>
      </c>
      <c r="AM4" s="5">
        <v>2020</v>
      </c>
      <c r="AN4" s="5">
        <v>2050</v>
      </c>
      <c r="AO4" s="5">
        <v>2100</v>
      </c>
      <c r="AP4" s="23">
        <v>2009</v>
      </c>
      <c r="AQ4" s="24">
        <v>2020</v>
      </c>
      <c r="AR4" s="24">
        <v>2050</v>
      </c>
      <c r="AS4" s="25">
        <v>2100</v>
      </c>
      <c r="AT4" s="23">
        <v>2009</v>
      </c>
      <c r="AU4" s="24">
        <v>2020</v>
      </c>
      <c r="AV4" s="24">
        <v>2050</v>
      </c>
      <c r="AW4" s="25">
        <v>2100</v>
      </c>
      <c r="AX4" s="23">
        <v>2009</v>
      </c>
      <c r="AY4" s="24">
        <v>2020</v>
      </c>
      <c r="AZ4" s="24">
        <v>2050</v>
      </c>
      <c r="BA4" s="25">
        <v>2100</v>
      </c>
    </row>
    <row r="5" spans="1:53" x14ac:dyDescent="0.2">
      <c r="A5" t="s">
        <v>49</v>
      </c>
      <c r="B5" s="26">
        <f>BAU!B119</f>
        <v>36.310029999999998</v>
      </c>
      <c r="C5" s="35">
        <f>BAU!$B$130</f>
        <v>45.908209999999997</v>
      </c>
      <c r="D5" s="35">
        <f>BAU!$B$160</f>
        <v>89.122609999999995</v>
      </c>
      <c r="E5" s="36">
        <f>BAU!$B$210</f>
        <v>115.36279999999999</v>
      </c>
      <c r="F5" s="26">
        <f>BAU!$C$119</f>
        <v>49.46152</v>
      </c>
      <c r="G5" s="35">
        <f>BAU!$C$130</f>
        <v>61.742890000000003</v>
      </c>
      <c r="H5" s="35">
        <f>BAU!$C$160</f>
        <v>115.2838</v>
      </c>
      <c r="I5" s="36">
        <f>BAU!$C$210</f>
        <v>146.14500000000001</v>
      </c>
      <c r="J5" s="26">
        <f>BAU!$D$119</f>
        <v>390.42680000000001</v>
      </c>
      <c r="K5" s="35">
        <f>BAU!$D$130</f>
        <v>418.67309999999998</v>
      </c>
      <c r="L5" s="35">
        <f>BAU!$D$160</f>
        <v>561.22410000000002</v>
      </c>
      <c r="M5" s="36">
        <f>BAU!$D$210</f>
        <v>978.98630000000003</v>
      </c>
      <c r="N5" s="26">
        <f>BAU!$E$119</f>
        <v>398.41699999999997</v>
      </c>
      <c r="O5" s="35">
        <f>BAU!$E$130</f>
        <v>438.51760000000002</v>
      </c>
      <c r="P5" s="35">
        <f>BAU!$E$160</f>
        <v>680.78589999999997</v>
      </c>
      <c r="Q5" s="36">
        <f>BAU!$E$210</f>
        <v>1430.5450000000001</v>
      </c>
      <c r="R5" s="26">
        <f>BAU!$F$119</f>
        <v>0.81143500000000002</v>
      </c>
      <c r="S5" s="35">
        <f>BAU!$F$130</f>
        <v>1.1579740000000001</v>
      </c>
      <c r="T5" s="35">
        <f>BAU!$F$160</f>
        <v>2.3529119999999999</v>
      </c>
      <c r="U5" s="36">
        <f>BAU!$F$210</f>
        <v>4.9293620000000002</v>
      </c>
      <c r="V5" s="37" t="s">
        <v>23</v>
      </c>
      <c r="W5" s="35">
        <f>BAU!$F$130*0.6</f>
        <v>0.69478439999999997</v>
      </c>
      <c r="X5" s="35">
        <f>BAU!$F$160*0.6</f>
        <v>1.4117472</v>
      </c>
      <c r="Y5" s="36">
        <f>BAU!$F$210*0.6</f>
        <v>2.9576172000000001</v>
      </c>
      <c r="Z5" s="37" t="s">
        <v>23</v>
      </c>
      <c r="AA5" s="35">
        <f>BAU!$F$130*1.6</f>
        <v>1.8527584000000001</v>
      </c>
      <c r="AB5" s="35">
        <f>BAU!$F$160*1.6</f>
        <v>3.7646592000000001</v>
      </c>
      <c r="AC5" s="35">
        <f>BAU!$F$210*1.6</f>
        <v>7.8869792000000007</v>
      </c>
      <c r="AD5" s="40">
        <f t="shared" ref="AD5:AG7" si="0">(9/5)*R5</f>
        <v>1.460583</v>
      </c>
      <c r="AE5" s="41">
        <f t="shared" si="0"/>
        <v>2.0843532000000002</v>
      </c>
      <c r="AF5" s="41">
        <f t="shared" si="0"/>
        <v>4.2352416000000002</v>
      </c>
      <c r="AG5" s="41">
        <f t="shared" si="0"/>
        <v>8.8728516000000006</v>
      </c>
      <c r="AH5" s="43" t="s">
        <v>23</v>
      </c>
      <c r="AI5" s="41">
        <f t="shared" ref="AI5:AK7" si="1">(9/5)*W5</f>
        <v>1.2506119199999999</v>
      </c>
      <c r="AJ5" s="41">
        <f t="shared" si="1"/>
        <v>2.54114496</v>
      </c>
      <c r="AK5" s="41">
        <f t="shared" si="1"/>
        <v>5.3237109600000005</v>
      </c>
      <c r="AL5" s="43" t="s">
        <v>23</v>
      </c>
      <c r="AM5" s="41">
        <f t="shared" ref="AM5:AO7" si="2">(9/5)*AA5</f>
        <v>3.3349651200000001</v>
      </c>
      <c r="AN5" s="41">
        <f t="shared" si="2"/>
        <v>6.7763865600000006</v>
      </c>
      <c r="AO5" s="42">
        <f t="shared" si="2"/>
        <v>14.196562560000002</v>
      </c>
      <c r="AP5" s="35">
        <f>BAU!$G$119</f>
        <v>38.507959999999997</v>
      </c>
      <c r="AQ5" s="35">
        <f>BAU!$G$130</f>
        <v>91.755809999999997</v>
      </c>
      <c r="AR5" s="35">
        <f>BAU!$G$160</f>
        <v>345.11669999999998</v>
      </c>
      <c r="AS5" s="36">
        <f>BAU!$G$210</f>
        <v>1301.3969999999999</v>
      </c>
      <c r="AT5" s="26">
        <f>BAU!$H$119</f>
        <v>1710.616</v>
      </c>
      <c r="AU5" s="35">
        <f>BAU!$H$130</f>
        <v>2157.279</v>
      </c>
      <c r="AV5" s="35">
        <f>BAU!$H$160</f>
        <v>4150.7690000000002</v>
      </c>
      <c r="AW5" s="36">
        <f>BAU!$H$210</f>
        <v>9474.4110000000001</v>
      </c>
      <c r="AX5" s="26">
        <f>BAU!$J$119</f>
        <v>0</v>
      </c>
      <c r="AY5" s="35">
        <f>BAU!$J$130</f>
        <v>0</v>
      </c>
      <c r="AZ5" s="35">
        <f>BAU!$J$160</f>
        <v>0</v>
      </c>
      <c r="BA5" s="36">
        <f>BAU!$J$210</f>
        <v>0</v>
      </c>
    </row>
    <row r="6" spans="1:53" x14ac:dyDescent="0.2">
      <c r="A6" t="str">
        <f>'US Alone'!A1</f>
        <v>US Alone, start 2009</v>
      </c>
      <c r="B6" s="26">
        <f>'US Alone'!B119</f>
        <v>36.310029999999998</v>
      </c>
      <c r="C6" s="35">
        <f>'US Alone'!$B$130</f>
        <v>44.610489999999999</v>
      </c>
      <c r="D6" s="35">
        <f>'US Alone'!$B$160</f>
        <v>83.940510000000003</v>
      </c>
      <c r="E6" s="36">
        <f>'US Alone'!$B$210</f>
        <v>102.7243</v>
      </c>
      <c r="F6" s="26">
        <f>'US Alone'!$C$119</f>
        <v>49.46152</v>
      </c>
      <c r="G6" s="35">
        <f>'US Alone'!$C$130</f>
        <v>60.1297</v>
      </c>
      <c r="H6" s="35">
        <f>'US Alone'!$C$160</f>
        <v>108.8451</v>
      </c>
      <c r="I6" s="36">
        <f>'US Alone'!$C$210</f>
        <v>130.69890000000001</v>
      </c>
      <c r="J6" s="26">
        <f>'US Alone'!$D$119</f>
        <v>390.42680000000001</v>
      </c>
      <c r="K6" s="35">
        <f>'US Alone'!$D$130</f>
        <v>417.95949999999999</v>
      </c>
      <c r="L6" s="35">
        <f>'US Alone'!$D$160</f>
        <v>552.15269999999998</v>
      </c>
      <c r="M6" s="36">
        <f>'US Alone'!$D$210</f>
        <v>928.96190000000001</v>
      </c>
      <c r="N6" s="26">
        <f>'US Alone'!$E$119</f>
        <v>398.41699999999997</v>
      </c>
      <c r="O6" s="35">
        <f>'US Alone'!$E$130</f>
        <v>437.38080000000002</v>
      </c>
      <c r="P6" s="35">
        <f>'US Alone'!$E$160</f>
        <v>664.7921</v>
      </c>
      <c r="Q6" s="36">
        <f>'US Alone'!$E$210</f>
        <v>1326.6389999999999</v>
      </c>
      <c r="R6" s="26">
        <f>'US Alone'!$F$119</f>
        <v>0.81143500000000002</v>
      </c>
      <c r="S6" s="35">
        <f>'US Alone'!$F$130</f>
        <v>1.15493</v>
      </c>
      <c r="T6" s="35">
        <f>'US Alone'!$F$160</f>
        <v>2.3024420000000001</v>
      </c>
      <c r="U6" s="36">
        <f>'US Alone'!$F$210</f>
        <v>4.7273639999999997</v>
      </c>
      <c r="V6" s="37" t="s">
        <v>23</v>
      </c>
      <c r="W6" s="35">
        <f>'US Alone'!$F$130*0.6</f>
        <v>0.69295799999999996</v>
      </c>
      <c r="X6" s="35">
        <f>'US Alone'!$F$160*0.6</f>
        <v>1.3814652000000001</v>
      </c>
      <c r="Y6" s="36">
        <f>'US Alone'!$F$210*0.6</f>
        <v>2.8364183999999999</v>
      </c>
      <c r="Z6" s="37" t="s">
        <v>23</v>
      </c>
      <c r="AA6" s="35">
        <f>'US Alone'!$F$130*1.6</f>
        <v>1.8478880000000002</v>
      </c>
      <c r="AB6" s="35">
        <f>'US Alone'!$F$160*1.6</f>
        <v>3.6839072000000002</v>
      </c>
      <c r="AC6" s="35">
        <f>'US Alone'!$F$210*1.6</f>
        <v>7.5637824</v>
      </c>
      <c r="AD6" s="26">
        <f t="shared" si="0"/>
        <v>1.460583</v>
      </c>
      <c r="AE6" s="35">
        <f t="shared" si="0"/>
        <v>2.0788739999999999</v>
      </c>
      <c r="AF6" s="35">
        <f t="shared" si="0"/>
        <v>4.1443956000000002</v>
      </c>
      <c r="AG6" s="35">
        <f t="shared" si="0"/>
        <v>8.5092552000000001</v>
      </c>
      <c r="AH6" s="37" t="s">
        <v>23</v>
      </c>
      <c r="AI6" s="35">
        <f t="shared" si="1"/>
        <v>1.2473243999999999</v>
      </c>
      <c r="AJ6" s="35">
        <f t="shared" si="1"/>
        <v>2.48663736</v>
      </c>
      <c r="AK6" s="35">
        <f t="shared" si="1"/>
        <v>5.1055531199999997</v>
      </c>
      <c r="AL6" s="37" t="s">
        <v>23</v>
      </c>
      <c r="AM6" s="35">
        <f t="shared" si="2"/>
        <v>3.3261984000000004</v>
      </c>
      <c r="AN6" s="35">
        <f t="shared" si="2"/>
        <v>6.6310329600000006</v>
      </c>
      <c r="AO6" s="36">
        <f t="shared" si="2"/>
        <v>13.61480832</v>
      </c>
      <c r="AP6" s="35">
        <f>'US Alone'!$G$119</f>
        <v>38.507959999999997</v>
      </c>
      <c r="AQ6" s="35">
        <f>'US Alone'!$G$130</f>
        <v>91.847319999999996</v>
      </c>
      <c r="AR6" s="35">
        <f>'US Alone'!$G$160</f>
        <v>343.7903</v>
      </c>
      <c r="AS6" s="36">
        <f>'US Alone'!$G$210</f>
        <v>1273.6120000000001</v>
      </c>
      <c r="AT6" s="26">
        <f>'US Alone'!$H$119</f>
        <v>1710.616</v>
      </c>
      <c r="AU6" s="35">
        <f>'US Alone'!$H$130</f>
        <v>2150.3789999999999</v>
      </c>
      <c r="AV6" s="35">
        <f>'US Alone'!$H$160</f>
        <v>4051.0169999999998</v>
      </c>
      <c r="AW6" s="36">
        <f>'US Alone'!$H$210</f>
        <v>8954.1849999999995</v>
      </c>
      <c r="AX6" s="26">
        <f>'US Alone'!$J$119</f>
        <v>0</v>
      </c>
      <c r="AY6" s="35">
        <f>'US Alone'!$J$130</f>
        <v>6.9000000000000909</v>
      </c>
      <c r="AZ6" s="35">
        <f>'US Alone'!$J$160</f>
        <v>99.752000000000407</v>
      </c>
      <c r="BA6" s="36">
        <f>'US Alone'!$J$210</f>
        <v>520.22600000000057</v>
      </c>
    </row>
    <row r="7" spans="1:53" ht="25.5" x14ac:dyDescent="0.2">
      <c r="A7" s="73" t="str">
        <f>'World acts at US rate, ROW 2014'!A1</f>
        <v>Whole world acts, all same rate, US starts 2009, ROW starts 2014</v>
      </c>
      <c r="B7" s="26">
        <f>'World acts at US rate, ROW 2014'!$B$119</f>
        <v>36.310029999999998</v>
      </c>
      <c r="C7" s="35">
        <f>'World acts at US rate, ROW 2014'!$B$130</f>
        <v>37.44444</v>
      </c>
      <c r="D7" s="35">
        <f>'World acts at US rate, ROW 2014'!$B$160</f>
        <v>26.989799999999999</v>
      </c>
      <c r="E7" s="36">
        <f>'World acts at US rate, ROW 2014'!$B$210</f>
        <v>14.750260000000001</v>
      </c>
      <c r="F7" s="26">
        <f>'World acts at US rate, ROW 2014'!$C$119</f>
        <v>49.46152</v>
      </c>
      <c r="G7" s="35">
        <f>'World acts at US rate, ROW 2014'!$C$130</f>
        <v>50.075879999999998</v>
      </c>
      <c r="H7" s="35">
        <f>'World acts at US rate, ROW 2014'!$C$160</f>
        <v>34.32835</v>
      </c>
      <c r="I7" s="36">
        <f>'World acts at US rate, ROW 2014'!$C$210</f>
        <v>18.69444</v>
      </c>
      <c r="J7" s="26">
        <f>'World acts at US rate, ROW 2014'!$D$119</f>
        <v>390.42680000000001</v>
      </c>
      <c r="K7" s="35">
        <f>'World acts at US rate, ROW 2014'!$D$130</f>
        <v>415.65339999999998</v>
      </c>
      <c r="L7" s="35">
        <f>'World acts at US rate, ROW 2014'!$D$160</f>
        <v>464.0283</v>
      </c>
      <c r="M7" s="36">
        <f>'World acts at US rate, ROW 2014'!$D$210</f>
        <v>509.1884</v>
      </c>
      <c r="N7" s="26">
        <f>'World acts at US rate, ROW 2014'!$E$119</f>
        <v>398.41699999999997</v>
      </c>
      <c r="O7" s="35">
        <f>'World acts at US rate, ROW 2014'!$E$130</f>
        <v>432.79289999999997</v>
      </c>
      <c r="P7" s="35">
        <f>'World acts at US rate, ROW 2014'!$E$160</f>
        <v>503.61950000000002</v>
      </c>
      <c r="Q7" s="36">
        <f>'World acts at US rate, ROW 2014'!$E$210</f>
        <v>574.3252</v>
      </c>
      <c r="R7" s="26">
        <f>'World acts at US rate, ROW 2014'!$F$119</f>
        <v>0.81143500000000002</v>
      </c>
      <c r="S7" s="35">
        <f>'World acts at US rate, ROW 2014'!$F$130</f>
        <v>1.146747</v>
      </c>
      <c r="T7" s="35">
        <f>'World acts at US rate, ROW 2014'!$F$160</f>
        <v>1.736713</v>
      </c>
      <c r="U7" s="36">
        <f>'World acts at US rate, ROW 2014'!$F$210</f>
        <v>2.431073</v>
      </c>
      <c r="V7" s="37" t="s">
        <v>23</v>
      </c>
      <c r="W7" s="35">
        <f>'World acts at US rate, ROW 2014'!$F$130*0.6</f>
        <v>0.6880482</v>
      </c>
      <c r="X7" s="35">
        <f>'World acts at US rate, ROW 2014'!$F$160*0.6</f>
        <v>1.0420277999999998</v>
      </c>
      <c r="Y7" s="36">
        <f>'World acts at US rate, ROW 2014'!$F$210*0.6</f>
        <v>1.4586437999999999</v>
      </c>
      <c r="Z7" s="37" t="s">
        <v>23</v>
      </c>
      <c r="AA7" s="35">
        <f>'World acts at US rate, ROW 2014'!$F$130*1.6</f>
        <v>1.8347952000000001</v>
      </c>
      <c r="AB7" s="35">
        <f>'World acts at US rate, ROW 2014'!$F$160*1.6</f>
        <v>2.7787408</v>
      </c>
      <c r="AC7" s="35">
        <f>'World acts at US rate, ROW 2014'!$F$210*1.6</f>
        <v>3.8897168000000004</v>
      </c>
      <c r="AD7" s="26">
        <f t="shared" si="0"/>
        <v>1.460583</v>
      </c>
      <c r="AE7" s="35">
        <f t="shared" si="0"/>
        <v>2.0641446000000001</v>
      </c>
      <c r="AF7" s="35">
        <f t="shared" si="0"/>
        <v>3.1260834000000002</v>
      </c>
      <c r="AG7" s="35">
        <f t="shared" si="0"/>
        <v>4.3759313999999998</v>
      </c>
      <c r="AH7" s="37" t="s">
        <v>23</v>
      </c>
      <c r="AI7" s="35">
        <f t="shared" si="1"/>
        <v>1.23848676</v>
      </c>
      <c r="AJ7" s="35">
        <f t="shared" si="1"/>
        <v>1.8756500399999998</v>
      </c>
      <c r="AK7" s="35">
        <f t="shared" si="1"/>
        <v>2.6255588400000001</v>
      </c>
      <c r="AL7" s="37" t="s">
        <v>23</v>
      </c>
      <c r="AM7" s="35">
        <f t="shared" si="2"/>
        <v>3.3026313600000003</v>
      </c>
      <c r="AN7" s="35">
        <f t="shared" si="2"/>
        <v>5.0017334399999998</v>
      </c>
      <c r="AO7" s="36">
        <f t="shared" si="2"/>
        <v>7.0014902400000008</v>
      </c>
      <c r="AP7" s="35">
        <f>'World acts at US rate, ROW 2014'!$G$119</f>
        <v>38.507959999999997</v>
      </c>
      <c r="AQ7" s="35">
        <f>'World acts at US rate, ROW 2014'!$G$130</f>
        <v>92.138339999999999</v>
      </c>
      <c r="AR7" s="35">
        <f>'World acts at US rate, ROW 2014'!$G$160</f>
        <v>334.94299999999998</v>
      </c>
      <c r="AS7" s="36">
        <f>'World acts at US rate, ROW 2014'!$G$210</f>
        <v>952.73620000000005</v>
      </c>
      <c r="AT7" s="26">
        <f>'World acts at US rate, ROW 2014'!$H$119</f>
        <v>1710.616</v>
      </c>
      <c r="AU7" s="35">
        <f>'World acts at US rate, ROW 2014'!$H$130</f>
        <v>2129.3200000000002</v>
      </c>
      <c r="AV7" s="35">
        <f>'World acts at US rate, ROW 2014'!$H$160</f>
        <v>3083.75</v>
      </c>
      <c r="AW7" s="36">
        <f>'World acts at US rate, ROW 2014'!$H$210</f>
        <v>4105.3670000000002</v>
      </c>
      <c r="AX7" s="26">
        <f>'World acts at US rate, ROW 2014'!$J$119</f>
        <v>0</v>
      </c>
      <c r="AY7" s="35">
        <f>'World acts at US rate, ROW 2014'!$J$130</f>
        <v>27.958999999999833</v>
      </c>
      <c r="AZ7" s="35">
        <f>'World acts at US rate, ROW 2014'!$J$160</f>
        <v>1067.0190000000002</v>
      </c>
      <c r="BA7" s="36">
        <f>'World acts at US rate, ROW 2014'!$J$210</f>
        <v>5369.0439999999999</v>
      </c>
    </row>
  </sheetData>
  <phoneticPr fontId="6" type="noConversion"/>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workbookViewId="0"/>
  </sheetViews>
  <sheetFormatPr defaultColWidth="8.85546875" defaultRowHeight="12.75" x14ac:dyDescent="0.2"/>
  <cols>
    <col min="1" max="1" width="18.7109375" customWidth="1"/>
    <col min="2" max="9" width="20.7109375" customWidth="1"/>
  </cols>
  <sheetData>
    <row r="1" spans="1:9" x14ac:dyDescent="0.2">
      <c r="A1" s="4" t="s">
        <v>59</v>
      </c>
      <c r="B1" s="5"/>
    </row>
    <row r="2" spans="1:9" ht="51" x14ac:dyDescent="0.2">
      <c r="A2" s="6" t="s">
        <v>60</v>
      </c>
      <c r="B2" s="67" t="s">
        <v>61</v>
      </c>
    </row>
    <row r="3" spans="1:9" x14ac:dyDescent="0.2">
      <c r="A3" s="8" t="s">
        <v>2</v>
      </c>
      <c r="B3" s="67" t="s">
        <v>52</v>
      </c>
    </row>
    <row r="4" spans="1:9" x14ac:dyDescent="0.2">
      <c r="A4" s="8" t="s">
        <v>62</v>
      </c>
      <c r="B4" s="67" t="s">
        <v>63</v>
      </c>
    </row>
    <row r="5" spans="1:9" x14ac:dyDescent="0.2">
      <c r="A5" s="6" t="s">
        <v>64</v>
      </c>
      <c r="B5" s="67" t="s">
        <v>65</v>
      </c>
    </row>
    <row r="6" spans="1:9" x14ac:dyDescent="0.2">
      <c r="A6" s="8" t="s">
        <v>3</v>
      </c>
      <c r="B6" s="68" t="s">
        <v>4</v>
      </c>
    </row>
    <row r="9" spans="1:9" ht="38.25" x14ac:dyDescent="0.2">
      <c r="A9" s="1" t="s">
        <v>12</v>
      </c>
      <c r="B9" s="50" t="s">
        <v>0</v>
      </c>
      <c r="C9" s="51" t="s">
        <v>14</v>
      </c>
      <c r="D9" s="3" t="s">
        <v>15</v>
      </c>
      <c r="E9" s="51" t="s">
        <v>16</v>
      </c>
      <c r="F9" s="51" t="s">
        <v>17</v>
      </c>
      <c r="G9" s="3" t="s">
        <v>33</v>
      </c>
      <c r="H9" s="16" t="s">
        <v>34</v>
      </c>
      <c r="I9" s="16" t="s">
        <v>32</v>
      </c>
    </row>
    <row r="10" spans="1:9" x14ac:dyDescent="0.2">
      <c r="A10" s="1">
        <v>1900</v>
      </c>
      <c r="B10" s="2">
        <v>4.4055059999999999</v>
      </c>
      <c r="C10" s="2">
        <v>7.4660849999999996</v>
      </c>
      <c r="D10" s="2">
        <v>293.57080000000002</v>
      </c>
      <c r="E10" s="2">
        <v>283.2</v>
      </c>
      <c r="F10" s="2">
        <v>6.1851999999999997E-2</v>
      </c>
      <c r="G10" s="2"/>
      <c r="H10" s="2">
        <v>0</v>
      </c>
      <c r="I10" s="2">
        <v>0</v>
      </c>
    </row>
    <row r="11" spans="1:9" x14ac:dyDescent="0.2">
      <c r="A11" s="1">
        <v>1901</v>
      </c>
      <c r="B11" s="2">
        <v>4.704828</v>
      </c>
      <c r="C11" s="2">
        <v>7.824014</v>
      </c>
      <c r="D11" s="2">
        <v>293.88440000000003</v>
      </c>
      <c r="E11" s="2">
        <v>283.36180000000002</v>
      </c>
      <c r="F11" s="2">
        <v>8.3655999999999994E-2</v>
      </c>
      <c r="G11" s="2"/>
      <c r="H11" s="2">
        <v>4.736866</v>
      </c>
      <c r="I11" s="2">
        <v>7.6003080000000001</v>
      </c>
    </row>
    <row r="12" spans="1:9" x14ac:dyDescent="0.2">
      <c r="A12" s="1">
        <v>1902</v>
      </c>
      <c r="B12" s="2">
        <v>4.7683340000000003</v>
      </c>
      <c r="C12" s="2">
        <v>7.922606</v>
      </c>
      <c r="D12" s="2">
        <v>294.21300000000002</v>
      </c>
      <c r="E12" s="2">
        <v>283.54989999999998</v>
      </c>
      <c r="F12" s="2">
        <v>8.5232000000000002E-2</v>
      </c>
      <c r="G12" s="2"/>
      <c r="H12" s="2">
        <v>9.688288</v>
      </c>
      <c r="I12" s="2">
        <v>15.46129</v>
      </c>
    </row>
    <row r="13" spans="1:9" x14ac:dyDescent="0.2">
      <c r="A13" s="1">
        <v>1903</v>
      </c>
      <c r="B13" s="2">
        <v>5.0593680000000001</v>
      </c>
      <c r="C13" s="2">
        <v>8.2675409999999996</v>
      </c>
      <c r="D13" s="2">
        <v>294.50020000000001</v>
      </c>
      <c r="E13" s="2">
        <v>283.69040000000001</v>
      </c>
      <c r="F13" s="2">
        <v>1.8682000000000001E-2</v>
      </c>
      <c r="G13" s="2"/>
      <c r="H13" s="2">
        <v>14.791589999999999</v>
      </c>
      <c r="I13" s="2">
        <v>23.513249999999999</v>
      </c>
    </row>
    <row r="14" spans="1:9" x14ac:dyDescent="0.2">
      <c r="A14" s="1">
        <v>1904</v>
      </c>
      <c r="B14" s="2">
        <v>5.1769319999999999</v>
      </c>
      <c r="C14" s="2">
        <v>8.4154800000000005</v>
      </c>
      <c r="D14" s="2">
        <v>294.6961</v>
      </c>
      <c r="E14" s="2">
        <v>283.76519999999999</v>
      </c>
      <c r="F14" s="2">
        <v>-6.2100000000000002E-2</v>
      </c>
      <c r="G14" s="2"/>
      <c r="H14" s="2">
        <v>20.12415</v>
      </c>
      <c r="I14" s="2">
        <v>31.836269999999999</v>
      </c>
    </row>
    <row r="15" spans="1:9" x14ac:dyDescent="0.2">
      <c r="A15" s="1">
        <v>1905</v>
      </c>
      <c r="B15" s="2">
        <v>5.4173660000000003</v>
      </c>
      <c r="C15" s="2">
        <v>8.6980529999999998</v>
      </c>
      <c r="D15" s="2">
        <v>294.92430000000002</v>
      </c>
      <c r="E15" s="2">
        <v>283.87479999999999</v>
      </c>
      <c r="F15" s="2">
        <v>-5.3710000000000001E-2</v>
      </c>
      <c r="G15" s="2"/>
      <c r="H15" s="2">
        <v>25.622810000000001</v>
      </c>
      <c r="I15" s="2">
        <v>40.35772</v>
      </c>
    </row>
    <row r="16" spans="1:9" x14ac:dyDescent="0.2">
      <c r="A16" s="1">
        <v>1906</v>
      </c>
      <c r="B16" s="2">
        <v>5.6494809999999998</v>
      </c>
      <c r="C16" s="2">
        <v>8.9793660000000006</v>
      </c>
      <c r="D16" s="2">
        <v>295.2355</v>
      </c>
      <c r="E16" s="2">
        <v>284.07490000000001</v>
      </c>
      <c r="F16" s="2">
        <v>-1.7840000000000002E-2</v>
      </c>
      <c r="G16" s="2"/>
      <c r="H16" s="2">
        <v>31.36204</v>
      </c>
      <c r="I16" s="2">
        <v>49.161259999999999</v>
      </c>
    </row>
    <row r="17" spans="1:9" x14ac:dyDescent="0.2">
      <c r="A17" s="1">
        <v>1907</v>
      </c>
      <c r="B17" s="2">
        <v>6.0120509999999996</v>
      </c>
      <c r="C17" s="2">
        <v>9.402901</v>
      </c>
      <c r="D17" s="2">
        <v>295.60820000000001</v>
      </c>
      <c r="E17" s="2">
        <v>284.34070000000003</v>
      </c>
      <c r="F17" s="2">
        <v>1.6017E-2</v>
      </c>
      <c r="G17" s="2"/>
      <c r="H17" s="2">
        <v>37.386290000000002</v>
      </c>
      <c r="I17" s="2">
        <v>58.29945</v>
      </c>
    </row>
    <row r="18" spans="1:9" x14ac:dyDescent="0.2">
      <c r="A18" s="1">
        <v>1908</v>
      </c>
      <c r="B18" s="2">
        <v>5.9363700000000001</v>
      </c>
      <c r="C18" s="2">
        <v>9.3293560000000006</v>
      </c>
      <c r="D18" s="2">
        <v>296.00049999999999</v>
      </c>
      <c r="E18" s="2">
        <v>284.6078</v>
      </c>
      <c r="F18" s="2">
        <v>3.7683000000000001E-2</v>
      </c>
      <c r="G18" s="2"/>
      <c r="H18" s="2">
        <v>43.611539999999998</v>
      </c>
      <c r="I18" s="2">
        <v>67.674769999999995</v>
      </c>
    </row>
    <row r="19" spans="1:9" x14ac:dyDescent="0.2">
      <c r="A19" s="1">
        <v>1909</v>
      </c>
      <c r="B19" s="2">
        <v>6.0706340000000001</v>
      </c>
      <c r="C19" s="2">
        <v>9.5010549999999991</v>
      </c>
      <c r="D19" s="2">
        <v>296.38299999999998</v>
      </c>
      <c r="E19" s="2">
        <v>284.86180000000002</v>
      </c>
      <c r="F19" s="2">
        <v>5.8175999999999999E-2</v>
      </c>
      <c r="G19" s="2"/>
      <c r="H19" s="2">
        <v>49.840719999999997</v>
      </c>
      <c r="I19" s="2">
        <v>77.068520000000007</v>
      </c>
    </row>
    <row r="20" spans="1:9" x14ac:dyDescent="0.2">
      <c r="A20" s="1">
        <v>1910</v>
      </c>
      <c r="B20" s="2">
        <v>6.2306290000000004</v>
      </c>
      <c r="C20" s="2">
        <v>9.7008360000000007</v>
      </c>
      <c r="D20" s="2">
        <v>296.78250000000003</v>
      </c>
      <c r="E20" s="2">
        <v>285.13260000000002</v>
      </c>
      <c r="F20" s="2">
        <v>8.1347000000000003E-2</v>
      </c>
      <c r="G20" s="2"/>
      <c r="H20" s="2">
        <v>56.216560000000001</v>
      </c>
      <c r="I20" s="2">
        <v>86.644490000000005</v>
      </c>
    </row>
    <row r="21" spans="1:9" x14ac:dyDescent="0.2">
      <c r="A21" s="1">
        <v>1911</v>
      </c>
      <c r="B21" s="2">
        <v>6.0733969999999999</v>
      </c>
      <c r="C21" s="2">
        <v>9.5460670000000007</v>
      </c>
      <c r="D21" s="2">
        <v>297.18099999999998</v>
      </c>
      <c r="E21" s="2">
        <v>285.39600000000002</v>
      </c>
      <c r="F21" s="2">
        <v>0.10072200000000001</v>
      </c>
      <c r="G21" s="2"/>
      <c r="H21" s="2">
        <v>62.635069999999999</v>
      </c>
      <c r="I21" s="2">
        <v>96.287289999999999</v>
      </c>
    </row>
    <row r="22" spans="1:9" x14ac:dyDescent="0.2">
      <c r="A22" s="1">
        <v>1912</v>
      </c>
      <c r="B22" s="2">
        <v>6.0781260000000001</v>
      </c>
      <c r="C22" s="2">
        <v>9.5885479999999994</v>
      </c>
      <c r="D22" s="2">
        <v>297.55700000000002</v>
      </c>
      <c r="E22" s="2">
        <v>285.63909999999998</v>
      </c>
      <c r="F22" s="2">
        <v>0.102307</v>
      </c>
      <c r="G22" s="2"/>
      <c r="H22" s="2">
        <v>68.95778</v>
      </c>
      <c r="I22" s="2">
        <v>105.8493</v>
      </c>
    </row>
    <row r="23" spans="1:9" x14ac:dyDescent="0.2">
      <c r="A23" s="1">
        <v>1913</v>
      </c>
      <c r="B23" s="2">
        <v>6.2200389999999999</v>
      </c>
      <c r="C23" s="2">
        <v>9.7729210000000002</v>
      </c>
      <c r="D23" s="2">
        <v>297.89749999999998</v>
      </c>
      <c r="E23" s="2">
        <v>285.84050000000002</v>
      </c>
      <c r="F23" s="2">
        <v>7.6780000000000001E-2</v>
      </c>
      <c r="G23" s="2"/>
      <c r="H23" s="2">
        <v>75.339280000000002</v>
      </c>
      <c r="I23" s="2">
        <v>115.50700000000001</v>
      </c>
    </row>
    <row r="24" spans="1:9" x14ac:dyDescent="0.2">
      <c r="A24" s="1">
        <v>1914</v>
      </c>
      <c r="B24" s="2">
        <v>5.8619570000000003</v>
      </c>
      <c r="C24" s="2">
        <v>9.3867119999999993</v>
      </c>
      <c r="D24" s="2">
        <v>298.1986</v>
      </c>
      <c r="E24" s="2">
        <v>285.97449999999998</v>
      </c>
      <c r="F24" s="2">
        <v>6.4623E-2</v>
      </c>
      <c r="G24" s="2"/>
      <c r="H24" s="2">
        <v>81.675899999999999</v>
      </c>
      <c r="I24" s="2">
        <v>125.13509999999999</v>
      </c>
    </row>
    <row r="25" spans="1:9" x14ac:dyDescent="0.2">
      <c r="A25" s="1">
        <v>1915</v>
      </c>
      <c r="B25" s="2">
        <v>5.7732679999999998</v>
      </c>
      <c r="C25" s="2">
        <v>9.3122469999999993</v>
      </c>
      <c r="D25" s="2">
        <v>298.483</v>
      </c>
      <c r="E25" s="2">
        <v>286.08580000000001</v>
      </c>
      <c r="F25" s="2">
        <v>8.1813999999999998E-2</v>
      </c>
      <c r="G25" s="2"/>
      <c r="H25" s="2">
        <v>87.753900000000002</v>
      </c>
      <c r="I25" s="2">
        <v>134.4939</v>
      </c>
    </row>
    <row r="26" spans="1:9" x14ac:dyDescent="0.2">
      <c r="A26" s="1">
        <v>1916</v>
      </c>
      <c r="B26" s="2">
        <v>6.0234610000000002</v>
      </c>
      <c r="C26" s="2">
        <v>9.6190200000000008</v>
      </c>
      <c r="D26" s="2">
        <v>298.79860000000002</v>
      </c>
      <c r="E26" s="2">
        <v>286.22910000000002</v>
      </c>
      <c r="F26" s="2">
        <v>0.108168</v>
      </c>
      <c r="G26" s="2"/>
      <c r="H26" s="2">
        <v>93.872150000000005</v>
      </c>
      <c r="I26" s="2">
        <v>143.9211</v>
      </c>
    </row>
    <row r="27" spans="1:9" x14ac:dyDescent="0.2">
      <c r="A27" s="1">
        <v>1917</v>
      </c>
      <c r="B27" s="2">
        <v>6.1783289999999997</v>
      </c>
      <c r="C27" s="2">
        <v>9.8234049999999993</v>
      </c>
      <c r="D27" s="2">
        <v>299.15249999999997</v>
      </c>
      <c r="E27" s="2">
        <v>286.41969999999998</v>
      </c>
      <c r="F27" s="2">
        <v>0.133467</v>
      </c>
      <c r="G27" s="2"/>
      <c r="H27" s="2">
        <v>100.2086</v>
      </c>
      <c r="I27" s="2">
        <v>153.61680000000001</v>
      </c>
    </row>
    <row r="28" spans="1:9" x14ac:dyDescent="0.2">
      <c r="A28" s="1">
        <v>1918</v>
      </c>
      <c r="B28" s="2">
        <v>6.1354559999999996</v>
      </c>
      <c r="C28" s="2">
        <v>9.79711</v>
      </c>
      <c r="D28" s="2">
        <v>299.51740000000001</v>
      </c>
      <c r="E28" s="2">
        <v>286.62549999999999</v>
      </c>
      <c r="F28" s="2">
        <v>0.15545600000000001</v>
      </c>
      <c r="G28" s="2"/>
      <c r="H28" s="2">
        <v>106.62820000000001</v>
      </c>
      <c r="I28" s="2">
        <v>163.43029999999999</v>
      </c>
    </row>
    <row r="29" spans="1:9" x14ac:dyDescent="0.2">
      <c r="A29" s="1">
        <v>1919</v>
      </c>
      <c r="B29" s="2">
        <v>5.685905</v>
      </c>
      <c r="C29" s="2">
        <v>9.3170719999999996</v>
      </c>
      <c r="D29" s="2">
        <v>299.85489999999999</v>
      </c>
      <c r="E29" s="2">
        <v>286.7765</v>
      </c>
      <c r="F29" s="2">
        <v>0.17194599999999999</v>
      </c>
      <c r="G29" s="2"/>
      <c r="H29" s="2">
        <v>112.8518</v>
      </c>
      <c r="I29" s="2">
        <v>173.04750000000001</v>
      </c>
    </row>
    <row r="30" spans="1:9" x14ac:dyDescent="0.2">
      <c r="A30" s="1">
        <v>1920</v>
      </c>
      <c r="B30" s="2">
        <v>6.1270720000000001</v>
      </c>
      <c r="C30" s="2">
        <v>9.8477589999999999</v>
      </c>
      <c r="D30" s="2">
        <v>300.173</v>
      </c>
      <c r="E30" s="2">
        <v>286.90629999999999</v>
      </c>
      <c r="F30" s="2">
        <v>0.175959</v>
      </c>
      <c r="G30" s="2"/>
      <c r="H30" s="2">
        <v>118.9605</v>
      </c>
      <c r="I30" s="2">
        <v>182.5635</v>
      </c>
    </row>
    <row r="31" spans="1:9" x14ac:dyDescent="0.2">
      <c r="A31" s="1">
        <v>1921</v>
      </c>
      <c r="B31" s="2">
        <v>5.8672639999999996</v>
      </c>
      <c r="C31" s="2">
        <v>9.5655809999999999</v>
      </c>
      <c r="D31" s="2">
        <v>300.49029999999999</v>
      </c>
      <c r="E31" s="2">
        <v>287.04199999999997</v>
      </c>
      <c r="F31" s="2">
        <v>0.16980899999999999</v>
      </c>
      <c r="G31" s="2"/>
      <c r="H31" s="2">
        <v>125.25069999999999</v>
      </c>
      <c r="I31" s="2">
        <v>192.30549999999999</v>
      </c>
    </row>
    <row r="32" spans="1:9" x14ac:dyDescent="0.2">
      <c r="A32" s="1">
        <v>1922</v>
      </c>
      <c r="B32" s="2">
        <v>5.9756020000000003</v>
      </c>
      <c r="C32" s="2">
        <v>9.7362520000000004</v>
      </c>
      <c r="D32" s="2">
        <v>300.7817</v>
      </c>
      <c r="E32" s="2">
        <v>287.17750000000001</v>
      </c>
      <c r="F32" s="2">
        <v>0.17105300000000001</v>
      </c>
      <c r="G32" s="2"/>
      <c r="H32" s="2">
        <v>131.4195</v>
      </c>
      <c r="I32" s="2">
        <v>201.93510000000001</v>
      </c>
    </row>
    <row r="33" spans="1:9" x14ac:dyDescent="0.2">
      <c r="A33" s="1">
        <v>1923</v>
      </c>
      <c r="B33" s="2">
        <v>6.4500760000000001</v>
      </c>
      <c r="C33" s="2">
        <v>10.29659</v>
      </c>
      <c r="D33" s="2">
        <v>301.1069</v>
      </c>
      <c r="E33" s="2">
        <v>287.36759999999998</v>
      </c>
      <c r="F33" s="2">
        <v>0.18004500000000001</v>
      </c>
      <c r="G33" s="2"/>
      <c r="H33" s="2">
        <v>137.83920000000001</v>
      </c>
      <c r="I33" s="2">
        <v>211.88140000000001</v>
      </c>
    </row>
    <row r="34" spans="1:9" x14ac:dyDescent="0.2">
      <c r="A34" s="1">
        <v>1924</v>
      </c>
      <c r="B34" s="2">
        <v>6.4775099999999997</v>
      </c>
      <c r="C34" s="2">
        <v>10.348710000000001</v>
      </c>
      <c r="D34" s="2">
        <v>301.4683</v>
      </c>
      <c r="E34" s="2">
        <v>287.62259999999998</v>
      </c>
      <c r="F34" s="2">
        <v>0.18882399999999999</v>
      </c>
      <c r="G34" s="2"/>
      <c r="H34" s="2">
        <v>144.5703</v>
      </c>
      <c r="I34" s="2">
        <v>222.19759999999999</v>
      </c>
    </row>
    <row r="35" spans="1:9" x14ac:dyDescent="0.2">
      <c r="A35" s="1">
        <v>1925</v>
      </c>
      <c r="B35" s="2">
        <v>6.5254310000000002</v>
      </c>
      <c r="C35" s="2">
        <v>10.428380000000001</v>
      </c>
      <c r="D35" s="2">
        <v>301.82459999999998</v>
      </c>
      <c r="E35" s="2">
        <v>287.85629999999998</v>
      </c>
      <c r="F35" s="2">
        <v>0.195328</v>
      </c>
      <c r="G35" s="2"/>
      <c r="H35" s="2">
        <v>151.3383</v>
      </c>
      <c r="I35" s="2">
        <v>232.5762</v>
      </c>
    </row>
    <row r="36" spans="1:9" x14ac:dyDescent="0.2">
      <c r="A36" s="1">
        <v>1926</v>
      </c>
      <c r="B36" s="2">
        <v>6.482856</v>
      </c>
      <c r="C36" s="2">
        <v>10.412839999999999</v>
      </c>
      <c r="D36" s="2">
        <v>302.17759999999998</v>
      </c>
      <c r="E36" s="2">
        <v>288.08530000000002</v>
      </c>
      <c r="F36" s="2">
        <v>0.20443700000000001</v>
      </c>
      <c r="G36" s="2"/>
      <c r="H36" s="2">
        <v>158.1223</v>
      </c>
      <c r="I36" s="2">
        <v>242.99870000000001</v>
      </c>
    </row>
    <row r="37" spans="1:9" x14ac:dyDescent="0.2">
      <c r="A37" s="1">
        <v>1927</v>
      </c>
      <c r="B37" s="2">
        <v>6.9714119999999999</v>
      </c>
      <c r="C37" s="2">
        <v>10.973140000000001</v>
      </c>
      <c r="D37" s="2">
        <v>302.54840000000002</v>
      </c>
      <c r="E37" s="2">
        <v>288.33929999999998</v>
      </c>
      <c r="F37" s="2">
        <v>0.21559700000000001</v>
      </c>
      <c r="G37" s="2"/>
      <c r="H37" s="2">
        <v>165.0659</v>
      </c>
      <c r="I37" s="2">
        <v>253.6217</v>
      </c>
    </row>
    <row r="38" spans="1:9" x14ac:dyDescent="0.2">
      <c r="A38" s="1">
        <v>1928</v>
      </c>
      <c r="B38" s="2">
        <v>6.9786659999999996</v>
      </c>
      <c r="C38" s="2">
        <v>11.00273</v>
      </c>
      <c r="D38" s="2">
        <v>302.95139999999998</v>
      </c>
      <c r="E38" s="2">
        <v>288.6293</v>
      </c>
      <c r="F38" s="2">
        <v>0.22375600000000001</v>
      </c>
      <c r="G38" s="2"/>
      <c r="H38" s="2">
        <v>172.32140000000001</v>
      </c>
      <c r="I38" s="2">
        <v>264.60590000000002</v>
      </c>
    </row>
    <row r="39" spans="1:9" x14ac:dyDescent="0.2">
      <c r="A39" s="1">
        <v>1929</v>
      </c>
      <c r="B39" s="2">
        <v>7.3793420000000003</v>
      </c>
      <c r="C39" s="2">
        <v>11.456329999999999</v>
      </c>
      <c r="D39" s="2">
        <v>303.35539999999997</v>
      </c>
      <c r="E39" s="2">
        <v>288.89190000000002</v>
      </c>
      <c r="F39" s="2">
        <v>0.22039</v>
      </c>
      <c r="G39" s="2"/>
      <c r="H39" s="2">
        <v>179.73400000000001</v>
      </c>
      <c r="I39" s="2">
        <v>275.77870000000001</v>
      </c>
    </row>
    <row r="40" spans="1:9" x14ac:dyDescent="0.2">
      <c r="A40" s="1">
        <v>1930</v>
      </c>
      <c r="B40" s="2">
        <v>7.3348399999999998</v>
      </c>
      <c r="C40" s="2">
        <v>11.3871</v>
      </c>
      <c r="D40" s="2">
        <v>303.7629</v>
      </c>
      <c r="E40" s="2">
        <v>289.11430000000001</v>
      </c>
      <c r="F40" s="2">
        <v>0.21554400000000001</v>
      </c>
      <c r="G40" s="2"/>
      <c r="H40" s="2">
        <v>187.3817</v>
      </c>
      <c r="I40" s="2">
        <v>287.20909999999998</v>
      </c>
    </row>
    <row r="41" spans="1:9" x14ac:dyDescent="0.2">
      <c r="A41" s="1">
        <v>1931</v>
      </c>
      <c r="B41" s="2">
        <v>6.9613060000000004</v>
      </c>
      <c r="C41" s="2">
        <v>10.99119</v>
      </c>
      <c r="D41" s="2">
        <v>304.13959999999997</v>
      </c>
      <c r="E41" s="2">
        <v>289.26339999999999</v>
      </c>
      <c r="F41" s="2">
        <v>0.21851200000000001</v>
      </c>
      <c r="G41" s="2"/>
      <c r="H41" s="2">
        <v>194.85919999999999</v>
      </c>
      <c r="I41" s="2">
        <v>298.4477</v>
      </c>
    </row>
    <row r="42" spans="1:9" x14ac:dyDescent="0.2">
      <c r="A42" s="1">
        <v>1932</v>
      </c>
      <c r="B42" s="2">
        <v>6.2597769999999997</v>
      </c>
      <c r="C42" s="2">
        <v>10.26728</v>
      </c>
      <c r="D42" s="2">
        <v>304.45339999999999</v>
      </c>
      <c r="E42" s="2">
        <v>289.32799999999997</v>
      </c>
      <c r="F42" s="2">
        <v>0.21932099999999999</v>
      </c>
      <c r="G42" s="2"/>
      <c r="H42" s="2">
        <v>201.83779999999999</v>
      </c>
      <c r="I42" s="2">
        <v>309.16739999999999</v>
      </c>
    </row>
    <row r="43" spans="1:9" x14ac:dyDescent="0.2">
      <c r="A43" s="1">
        <v>1933</v>
      </c>
      <c r="B43" s="2">
        <v>6.4049079999999998</v>
      </c>
      <c r="C43" s="2">
        <v>10.455909999999999</v>
      </c>
      <c r="D43" s="2">
        <v>304.7174</v>
      </c>
      <c r="E43" s="2">
        <v>289.39089999999999</v>
      </c>
      <c r="F43" s="2">
        <v>0.21585599999999999</v>
      </c>
      <c r="G43" s="2"/>
      <c r="H43" s="2">
        <v>208.43219999999999</v>
      </c>
      <c r="I43" s="2">
        <v>319.50549999999998</v>
      </c>
    </row>
    <row r="44" spans="1:9" x14ac:dyDescent="0.2">
      <c r="A44" s="1">
        <v>1934</v>
      </c>
      <c r="B44" s="2">
        <v>6.6445639999999999</v>
      </c>
      <c r="C44" s="2">
        <v>10.760249999999999</v>
      </c>
      <c r="D44" s="2">
        <v>305.00470000000001</v>
      </c>
      <c r="E44" s="2">
        <v>289.53190000000001</v>
      </c>
      <c r="F44" s="2">
        <v>0.21787400000000001</v>
      </c>
      <c r="G44" s="2"/>
      <c r="H44" s="2">
        <v>215.21080000000001</v>
      </c>
      <c r="I44" s="2">
        <v>330.07549999999998</v>
      </c>
    </row>
    <row r="45" spans="1:9" x14ac:dyDescent="0.2">
      <c r="A45" s="1">
        <v>1935</v>
      </c>
      <c r="B45" s="2">
        <v>6.8219729999999998</v>
      </c>
      <c r="C45" s="2">
        <v>10.97645</v>
      </c>
      <c r="D45" s="2">
        <v>305.3227</v>
      </c>
      <c r="E45" s="2">
        <v>289.75290000000001</v>
      </c>
      <c r="F45" s="2">
        <v>0.22536900000000001</v>
      </c>
      <c r="G45" s="2"/>
      <c r="H45" s="2">
        <v>222.20959999999999</v>
      </c>
      <c r="I45" s="2">
        <v>340.91680000000002</v>
      </c>
    </row>
    <row r="46" spans="1:9" x14ac:dyDescent="0.2">
      <c r="A46" s="1">
        <v>1936</v>
      </c>
      <c r="B46" s="2">
        <v>7.2097619999999996</v>
      </c>
      <c r="C46" s="2">
        <v>11.450100000000001</v>
      </c>
      <c r="D46" s="2">
        <v>305.67419999999998</v>
      </c>
      <c r="E46" s="2">
        <v>290.04360000000003</v>
      </c>
      <c r="F46" s="2">
        <v>0.23600099999999999</v>
      </c>
      <c r="G46" s="2"/>
      <c r="H46" s="2">
        <v>229.46889999999999</v>
      </c>
      <c r="I46" s="2">
        <v>352.07089999999999</v>
      </c>
    </row>
    <row r="47" spans="1:9" x14ac:dyDescent="0.2">
      <c r="A47" s="1">
        <v>1937</v>
      </c>
      <c r="B47" s="2">
        <v>7.4089029999999996</v>
      </c>
      <c r="C47" s="2">
        <v>11.71157</v>
      </c>
      <c r="D47" s="2">
        <v>306.0659</v>
      </c>
      <c r="E47" s="2">
        <v>290.37259999999998</v>
      </c>
      <c r="F47" s="2">
        <v>0.249253</v>
      </c>
      <c r="G47" s="2"/>
      <c r="H47" s="2">
        <v>237.05099999999999</v>
      </c>
      <c r="I47" s="2">
        <v>363.61900000000003</v>
      </c>
    </row>
    <row r="48" spans="1:9" x14ac:dyDescent="0.2">
      <c r="A48" s="1">
        <v>1938</v>
      </c>
      <c r="B48" s="2">
        <v>7.1617170000000003</v>
      </c>
      <c r="C48" s="2">
        <v>11.456110000000001</v>
      </c>
      <c r="D48" s="2">
        <v>306.45549999999997</v>
      </c>
      <c r="E48" s="2">
        <v>290.67759999999998</v>
      </c>
      <c r="F48" s="2">
        <v>0.25768999999999997</v>
      </c>
      <c r="G48" s="2"/>
      <c r="H48" s="2">
        <v>244.66730000000001</v>
      </c>
      <c r="I48" s="2">
        <v>375.23480000000001</v>
      </c>
    </row>
    <row r="49" spans="1:9" x14ac:dyDescent="0.2">
      <c r="A49" s="1">
        <v>1939</v>
      </c>
      <c r="B49" s="2">
        <v>7.4009499999999999</v>
      </c>
      <c r="C49" s="2">
        <v>11.755319999999999</v>
      </c>
      <c r="D49" s="2">
        <v>306.82850000000002</v>
      </c>
      <c r="E49" s="2">
        <v>290.96370000000002</v>
      </c>
      <c r="F49" s="2">
        <v>0.26225500000000002</v>
      </c>
      <c r="G49" s="2"/>
      <c r="H49" s="2">
        <v>252.21969999999999</v>
      </c>
      <c r="I49" s="2">
        <v>386.80309999999997</v>
      </c>
    </row>
    <row r="50" spans="1:9" x14ac:dyDescent="0.2">
      <c r="A50" s="1">
        <v>1940</v>
      </c>
      <c r="B50" s="2">
        <v>7.784662</v>
      </c>
      <c r="C50" s="2">
        <v>12.1943</v>
      </c>
      <c r="D50" s="2">
        <v>307.23099999999999</v>
      </c>
      <c r="E50" s="2">
        <v>291.28879999999998</v>
      </c>
      <c r="F50" s="2">
        <v>0.26808999999999999</v>
      </c>
      <c r="G50" s="2"/>
      <c r="H50" s="2">
        <v>260.06979999999999</v>
      </c>
      <c r="I50" s="2">
        <v>398.72309999999999</v>
      </c>
    </row>
    <row r="51" spans="1:9" x14ac:dyDescent="0.2">
      <c r="A51" s="1">
        <v>1941</v>
      </c>
      <c r="B51" s="2">
        <v>7.8509479999999998</v>
      </c>
      <c r="C51" s="2">
        <v>12.3622</v>
      </c>
      <c r="D51" s="2">
        <v>307.6576</v>
      </c>
      <c r="E51" s="2">
        <v>291.65629999999999</v>
      </c>
      <c r="F51" s="2">
        <v>0.27528900000000001</v>
      </c>
      <c r="G51" s="2"/>
      <c r="H51" s="2">
        <v>268.18830000000003</v>
      </c>
      <c r="I51" s="2">
        <v>410.9803</v>
      </c>
    </row>
    <row r="52" spans="1:9" x14ac:dyDescent="0.2">
      <c r="A52" s="1">
        <v>1942</v>
      </c>
      <c r="B52" s="2">
        <v>7.9438890000000004</v>
      </c>
      <c r="C52" s="2">
        <v>12.53558</v>
      </c>
      <c r="D52" s="2">
        <v>308.08589999999998</v>
      </c>
      <c r="E52" s="2">
        <v>292.01319999999998</v>
      </c>
      <c r="F52" s="2">
        <v>0.281142</v>
      </c>
      <c r="G52" s="2"/>
      <c r="H52" s="2">
        <v>276.38560000000001</v>
      </c>
      <c r="I52" s="2">
        <v>423.40750000000003</v>
      </c>
    </row>
    <row r="53" spans="1:9" x14ac:dyDescent="0.2">
      <c r="A53" s="1">
        <v>1943</v>
      </c>
      <c r="B53" s="2">
        <v>8.1016910000000006</v>
      </c>
      <c r="C53" s="2">
        <v>12.785589999999999</v>
      </c>
      <c r="D53" s="2">
        <v>308.51609999999999</v>
      </c>
      <c r="E53" s="2">
        <v>292.35700000000003</v>
      </c>
      <c r="F53" s="2">
        <v>0.28258800000000001</v>
      </c>
      <c r="G53" s="2"/>
      <c r="H53" s="2">
        <v>284.70209999999997</v>
      </c>
      <c r="I53" s="2">
        <v>436.0369</v>
      </c>
    </row>
    <row r="54" spans="1:9" x14ac:dyDescent="0.2">
      <c r="A54" s="1">
        <v>1944</v>
      </c>
      <c r="B54" s="2">
        <v>8.0613460000000003</v>
      </c>
      <c r="C54" s="2">
        <v>12.816269999999999</v>
      </c>
      <c r="D54" s="2">
        <v>308.94389999999999</v>
      </c>
      <c r="E54" s="2">
        <v>292.68099999999998</v>
      </c>
      <c r="F54" s="2">
        <v>0.28574300000000002</v>
      </c>
      <c r="G54" s="2"/>
      <c r="H54" s="2">
        <v>293.10390000000001</v>
      </c>
      <c r="I54" s="2">
        <v>448.834</v>
      </c>
    </row>
    <row r="55" spans="1:9" x14ac:dyDescent="0.2">
      <c r="A55" s="1">
        <v>1945</v>
      </c>
      <c r="B55" s="2">
        <v>7.1802440000000001</v>
      </c>
      <c r="C55" s="2">
        <v>11.94032</v>
      </c>
      <c r="D55" s="2">
        <v>309.32350000000002</v>
      </c>
      <c r="E55" s="2">
        <v>292.9556</v>
      </c>
      <c r="F55" s="2">
        <v>0.293931</v>
      </c>
      <c r="G55" s="2"/>
      <c r="H55" s="2">
        <v>301.14890000000003</v>
      </c>
      <c r="I55" s="2">
        <v>461.32170000000002</v>
      </c>
    </row>
    <row r="56" spans="1:9" x14ac:dyDescent="0.2">
      <c r="A56" s="1">
        <v>1946</v>
      </c>
      <c r="B56" s="2">
        <v>7.8771979999999999</v>
      </c>
      <c r="C56" s="2">
        <v>12.778890000000001</v>
      </c>
      <c r="D56" s="2">
        <v>309.67579999999998</v>
      </c>
      <c r="E56" s="2">
        <v>293.24439999999998</v>
      </c>
      <c r="F56" s="2">
        <v>0.304201</v>
      </c>
      <c r="G56" s="2"/>
      <c r="H56" s="2">
        <v>308.90410000000003</v>
      </c>
      <c r="I56" s="2">
        <v>473.57650000000001</v>
      </c>
    </row>
    <row r="57" spans="1:9" x14ac:dyDescent="0.2">
      <c r="A57" s="1">
        <v>1947</v>
      </c>
      <c r="B57" s="2">
        <v>8.4781049999999993</v>
      </c>
      <c r="C57" s="2">
        <v>13.5426</v>
      </c>
      <c r="D57" s="2">
        <v>310.11099999999999</v>
      </c>
      <c r="E57" s="2">
        <v>293.68669999999997</v>
      </c>
      <c r="F57" s="2">
        <v>0.31492500000000001</v>
      </c>
      <c r="G57" s="2"/>
      <c r="H57" s="2">
        <v>317.32729999999998</v>
      </c>
      <c r="I57" s="2">
        <v>486.64179999999999</v>
      </c>
    </row>
    <row r="58" spans="1:9" x14ac:dyDescent="0.2">
      <c r="A58" s="1">
        <v>1948</v>
      </c>
      <c r="B58" s="2">
        <v>8.7370190000000001</v>
      </c>
      <c r="C58" s="2">
        <v>13.93136</v>
      </c>
      <c r="D58" s="2">
        <v>310.59570000000002</v>
      </c>
      <c r="E58" s="2">
        <v>294.23790000000002</v>
      </c>
      <c r="F58" s="2">
        <v>0.32666000000000001</v>
      </c>
      <c r="G58" s="2"/>
      <c r="H58" s="2">
        <v>326.23039999999997</v>
      </c>
      <c r="I58" s="2">
        <v>500.33019999999999</v>
      </c>
    </row>
    <row r="59" spans="1:9" x14ac:dyDescent="0.2">
      <c r="A59" s="1">
        <v>1949</v>
      </c>
      <c r="B59" s="2">
        <v>8.6574209999999994</v>
      </c>
      <c r="C59" s="2">
        <v>13.91573</v>
      </c>
      <c r="D59" s="2">
        <v>311.08690000000001</v>
      </c>
      <c r="E59" s="2">
        <v>294.81959999999998</v>
      </c>
      <c r="F59" s="2">
        <v>0.337007</v>
      </c>
      <c r="G59" s="2"/>
      <c r="H59" s="2">
        <v>335.26900000000001</v>
      </c>
      <c r="I59" s="2">
        <v>514.25570000000005</v>
      </c>
    </row>
    <row r="60" spans="1:9" x14ac:dyDescent="0.2">
      <c r="A60" s="1">
        <v>1950</v>
      </c>
      <c r="B60" s="2">
        <v>9.3932479999999998</v>
      </c>
      <c r="C60" s="2">
        <v>14.79318</v>
      </c>
      <c r="D60" s="2">
        <v>311.59370000000001</v>
      </c>
      <c r="E60" s="2">
        <v>295.33350000000002</v>
      </c>
      <c r="F60" s="2">
        <v>0.34237299999999998</v>
      </c>
      <c r="G60" s="2"/>
      <c r="H60" s="2">
        <v>344.53629999999998</v>
      </c>
      <c r="I60" s="2">
        <v>528.50049999999999</v>
      </c>
    </row>
    <row r="61" spans="1:9" x14ac:dyDescent="0.2">
      <c r="A61" s="1">
        <v>1951</v>
      </c>
      <c r="B61" s="2">
        <v>10.652990000000001</v>
      </c>
      <c r="C61" s="2">
        <v>16.279150000000001</v>
      </c>
      <c r="D61" s="2">
        <v>312.19650000000001</v>
      </c>
      <c r="E61" s="2">
        <v>295.8193</v>
      </c>
      <c r="F61" s="2">
        <v>0.34558299999999997</v>
      </c>
      <c r="G61" s="2"/>
      <c r="H61" s="2">
        <v>354.74610000000001</v>
      </c>
      <c r="I61" s="2">
        <v>543.85090000000002</v>
      </c>
    </row>
    <row r="62" spans="1:9" x14ac:dyDescent="0.2">
      <c r="A62" s="1">
        <v>1952</v>
      </c>
      <c r="B62" s="2">
        <v>10.828519999999999</v>
      </c>
      <c r="C62" s="2">
        <v>16.567959999999999</v>
      </c>
      <c r="D62" s="2">
        <v>312.87329999999997</v>
      </c>
      <c r="E62" s="2">
        <v>296.31909999999999</v>
      </c>
      <c r="F62" s="2">
        <v>0.34653099999999998</v>
      </c>
      <c r="G62" s="2"/>
      <c r="H62" s="2">
        <v>365.822</v>
      </c>
      <c r="I62" s="2">
        <v>560.23829999999998</v>
      </c>
    </row>
    <row r="63" spans="1:9" x14ac:dyDescent="0.2">
      <c r="A63" s="1">
        <v>1953</v>
      </c>
      <c r="B63" s="2">
        <v>10.991720000000001</v>
      </c>
      <c r="C63" s="2">
        <v>16.818560000000002</v>
      </c>
      <c r="D63" s="2">
        <v>313.53879999999998</v>
      </c>
      <c r="E63" s="2">
        <v>296.63319999999999</v>
      </c>
      <c r="F63" s="2">
        <v>0.34511900000000001</v>
      </c>
      <c r="G63" s="2"/>
      <c r="H63" s="2">
        <v>377.07530000000003</v>
      </c>
      <c r="I63" s="2">
        <v>576.90030000000002</v>
      </c>
    </row>
    <row r="64" spans="1:9" x14ac:dyDescent="0.2">
      <c r="A64" s="1">
        <v>1954</v>
      </c>
      <c r="B64" s="2">
        <v>11.328010000000001</v>
      </c>
      <c r="C64" s="2">
        <v>17.242270000000001</v>
      </c>
      <c r="D64" s="2">
        <v>314.20609999999999</v>
      </c>
      <c r="E64" s="2">
        <v>296.62009999999998</v>
      </c>
      <c r="F64" s="2">
        <v>0.34384100000000001</v>
      </c>
      <c r="G64" s="2"/>
      <c r="H64" s="2">
        <v>388.56180000000001</v>
      </c>
      <c r="I64" s="2">
        <v>593.8777</v>
      </c>
    </row>
    <row r="65" spans="1:9" x14ac:dyDescent="0.2">
      <c r="A65" s="1">
        <v>1955</v>
      </c>
      <c r="B65" s="2">
        <v>12.13546</v>
      </c>
      <c r="C65" s="2">
        <v>18.214770000000001</v>
      </c>
      <c r="D65" s="2">
        <v>314.91359999999997</v>
      </c>
      <c r="E65" s="2">
        <v>296.51519999999999</v>
      </c>
      <c r="F65" s="2">
        <v>0.34581600000000001</v>
      </c>
      <c r="G65" s="2"/>
      <c r="H65" s="2">
        <v>400.56880000000001</v>
      </c>
      <c r="I65" s="2">
        <v>611.48469999999998</v>
      </c>
    </row>
    <row r="66" spans="1:9" x14ac:dyDescent="0.2">
      <c r="A66" s="1">
        <v>1956</v>
      </c>
      <c r="B66" s="2">
        <v>12.826499999999999</v>
      </c>
      <c r="C66" s="2">
        <v>19.033529999999999</v>
      </c>
      <c r="D66" s="2">
        <v>315.69349999999997</v>
      </c>
      <c r="E66" s="2">
        <v>296.5573</v>
      </c>
      <c r="F66" s="2">
        <v>0.35500599999999999</v>
      </c>
      <c r="G66" s="2"/>
      <c r="H66" s="2">
        <v>413.34989999999999</v>
      </c>
      <c r="I66" s="2">
        <v>630.00649999999996</v>
      </c>
    </row>
    <row r="67" spans="1:9" x14ac:dyDescent="0.2">
      <c r="A67" s="1">
        <v>1957</v>
      </c>
      <c r="B67" s="2">
        <v>13.18948</v>
      </c>
      <c r="C67" s="2">
        <v>19.531300000000002</v>
      </c>
      <c r="D67" s="2">
        <v>316.52300000000002</v>
      </c>
      <c r="E67" s="2">
        <v>296.65480000000002</v>
      </c>
      <c r="F67" s="2">
        <v>0.37084600000000001</v>
      </c>
      <c r="G67" s="2"/>
      <c r="H67" s="2">
        <v>426.70760000000001</v>
      </c>
      <c r="I67" s="2">
        <v>649.22670000000005</v>
      </c>
    </row>
    <row r="68" spans="1:9" x14ac:dyDescent="0.2">
      <c r="A68" s="1">
        <v>1958</v>
      </c>
      <c r="B68" s="2">
        <v>13.60806</v>
      </c>
      <c r="C68" s="2">
        <v>20.063479999999998</v>
      </c>
      <c r="D68" s="2">
        <v>317.38099999999997</v>
      </c>
      <c r="E68" s="2">
        <v>296.76780000000002</v>
      </c>
      <c r="F68" s="2">
        <v>0.38838200000000001</v>
      </c>
      <c r="G68" s="2"/>
      <c r="H68" s="2">
        <v>440.45740000000001</v>
      </c>
      <c r="I68" s="2">
        <v>668.95759999999996</v>
      </c>
    </row>
    <row r="69" spans="1:9" x14ac:dyDescent="0.2">
      <c r="A69" s="1">
        <v>1959</v>
      </c>
      <c r="B69" s="2">
        <v>13.587440000000001</v>
      </c>
      <c r="C69" s="2">
        <v>20.125879999999999</v>
      </c>
      <c r="D69" s="2">
        <v>318.24560000000002</v>
      </c>
      <c r="E69" s="2">
        <v>296.88409999999999</v>
      </c>
      <c r="F69" s="2">
        <v>0.40179799999999999</v>
      </c>
      <c r="G69" s="2"/>
      <c r="H69" s="2">
        <v>454.4674</v>
      </c>
      <c r="I69" s="2">
        <v>689.04459999999995</v>
      </c>
    </row>
    <row r="70" spans="1:9" x14ac:dyDescent="0.2">
      <c r="A70" s="1">
        <v>1960</v>
      </c>
      <c r="B70" s="2">
        <v>14.02257</v>
      </c>
      <c r="C70" s="2">
        <v>20.68873</v>
      </c>
      <c r="D70" s="2">
        <v>319.10079999999999</v>
      </c>
      <c r="E70" s="2">
        <v>296.9873</v>
      </c>
      <c r="F70" s="2">
        <v>0.407109</v>
      </c>
      <c r="G70" s="2"/>
      <c r="H70" s="2">
        <v>468.63380000000001</v>
      </c>
      <c r="I70" s="2">
        <v>709.38149999999996</v>
      </c>
    </row>
    <row r="71" spans="1:9" x14ac:dyDescent="0.2">
      <c r="A71" s="1">
        <v>1961</v>
      </c>
      <c r="B71" s="2">
        <v>14.321910000000001</v>
      </c>
      <c r="C71" s="2">
        <v>21.223179999999999</v>
      </c>
      <c r="D71" s="2">
        <v>319.96510000000001</v>
      </c>
      <c r="E71" s="2">
        <v>297.17630000000003</v>
      </c>
      <c r="F71" s="2">
        <v>0.398706</v>
      </c>
      <c r="G71" s="2"/>
      <c r="H71" s="2">
        <v>483.1934</v>
      </c>
      <c r="I71" s="2">
        <v>730.27059999999994</v>
      </c>
    </row>
    <row r="72" spans="1:9" x14ac:dyDescent="0.2">
      <c r="A72" s="1">
        <v>1962</v>
      </c>
      <c r="B72" s="2">
        <v>14.6305</v>
      </c>
      <c r="C72" s="2">
        <v>21.748049999999999</v>
      </c>
      <c r="D72" s="2">
        <v>320.81740000000002</v>
      </c>
      <c r="E72" s="2">
        <v>297.39179999999999</v>
      </c>
      <c r="F72" s="2">
        <v>0.37929800000000002</v>
      </c>
      <c r="G72" s="2"/>
      <c r="H72" s="2">
        <v>498.06509999999997</v>
      </c>
      <c r="I72" s="2">
        <v>751.69069999999999</v>
      </c>
    </row>
    <row r="73" spans="1:9" x14ac:dyDescent="0.2">
      <c r="A73" s="1">
        <v>1963</v>
      </c>
      <c r="B73" s="2">
        <v>15.22556</v>
      </c>
      <c r="C73" s="2">
        <v>22.587620000000001</v>
      </c>
      <c r="D73" s="2">
        <v>321.66930000000002</v>
      </c>
      <c r="E73" s="2">
        <v>297.64019999999999</v>
      </c>
      <c r="F73" s="2">
        <v>0.33265499999999998</v>
      </c>
      <c r="G73" s="2"/>
      <c r="H73" s="2">
        <v>513.36210000000005</v>
      </c>
      <c r="I73" s="2">
        <v>773.75350000000003</v>
      </c>
    </row>
    <row r="74" spans="1:9" x14ac:dyDescent="0.2">
      <c r="A74" s="1">
        <v>1964</v>
      </c>
      <c r="B74" s="2">
        <v>15.792310000000001</v>
      </c>
      <c r="C74" s="2">
        <v>23.403600000000001</v>
      </c>
      <c r="D74" s="2">
        <v>322.48750000000001</v>
      </c>
      <c r="E74" s="2">
        <v>297.89819999999997</v>
      </c>
      <c r="F74" s="2">
        <v>0.23200299999999999</v>
      </c>
      <c r="G74" s="2"/>
      <c r="H74" s="2">
        <v>529.25429999999994</v>
      </c>
      <c r="I74" s="2">
        <v>796.6472</v>
      </c>
    </row>
    <row r="75" spans="1:9" x14ac:dyDescent="0.2">
      <c r="A75" s="1">
        <v>1965</v>
      </c>
      <c r="B75" s="2">
        <v>16.34882</v>
      </c>
      <c r="C75" s="2">
        <v>24.197569999999999</v>
      </c>
      <c r="D75" s="2">
        <v>323.26389999999998</v>
      </c>
      <c r="E75" s="2">
        <v>298.1551</v>
      </c>
      <c r="F75" s="2">
        <v>0.14637900000000001</v>
      </c>
      <c r="G75" s="2"/>
      <c r="H75" s="2">
        <v>545.7201</v>
      </c>
      <c r="I75" s="2">
        <v>820.34839999999997</v>
      </c>
    </row>
    <row r="76" spans="1:9" x14ac:dyDescent="0.2">
      <c r="A76" s="1">
        <v>1966</v>
      </c>
      <c r="B76" s="2">
        <v>16.990010000000002</v>
      </c>
      <c r="C76" s="2">
        <v>25.072849999999999</v>
      </c>
      <c r="D76" s="2">
        <v>324.10680000000002</v>
      </c>
      <c r="E76" s="2">
        <v>298.6447</v>
      </c>
      <c r="F76" s="2">
        <v>0.13808000000000001</v>
      </c>
      <c r="G76" s="2"/>
      <c r="H76" s="2">
        <v>562.78420000000006</v>
      </c>
      <c r="I76" s="2">
        <v>844.87429999999995</v>
      </c>
    </row>
    <row r="77" spans="1:9" x14ac:dyDescent="0.2">
      <c r="A77" s="1">
        <v>1967</v>
      </c>
      <c r="B77" s="2">
        <v>17.383559999999999</v>
      </c>
      <c r="C77" s="2">
        <v>25.68167</v>
      </c>
      <c r="D77" s="2">
        <v>325.05430000000001</v>
      </c>
      <c r="E77" s="2">
        <v>299.24540000000002</v>
      </c>
      <c r="F77" s="2">
        <v>0.16950799999999999</v>
      </c>
      <c r="G77" s="2"/>
      <c r="H77" s="2">
        <v>580.40589999999997</v>
      </c>
      <c r="I77" s="2">
        <v>870.17539999999997</v>
      </c>
    </row>
    <row r="78" spans="1:9" x14ac:dyDescent="0.2">
      <c r="A78" s="1">
        <v>1968</v>
      </c>
      <c r="B78" s="2">
        <v>17.788689999999999</v>
      </c>
      <c r="C78" s="2">
        <v>26.337350000000001</v>
      </c>
      <c r="D78" s="2">
        <v>326.07139999999998</v>
      </c>
      <c r="E78" s="2">
        <v>299.9452</v>
      </c>
      <c r="F78" s="2">
        <v>0.19767899999999999</v>
      </c>
      <c r="G78" s="2"/>
      <c r="H78" s="2">
        <v>598.43499999999995</v>
      </c>
      <c r="I78" s="2">
        <v>896.10299999999995</v>
      </c>
    </row>
    <row r="79" spans="1:9" x14ac:dyDescent="0.2">
      <c r="A79" s="1">
        <v>1969</v>
      </c>
      <c r="B79" s="2">
        <v>18.6525</v>
      </c>
      <c r="C79" s="2">
        <v>27.470549999999999</v>
      </c>
      <c r="D79" s="2">
        <v>327.13060000000002</v>
      </c>
      <c r="E79" s="2">
        <v>300.72449999999998</v>
      </c>
      <c r="F79" s="2">
        <v>0.19894200000000001</v>
      </c>
      <c r="G79" s="2"/>
      <c r="H79" s="2">
        <v>617.053</v>
      </c>
      <c r="I79" s="2">
        <v>922.86519999999996</v>
      </c>
    </row>
    <row r="80" spans="1:9" x14ac:dyDescent="0.2">
      <c r="A80" s="1">
        <v>1970</v>
      </c>
      <c r="B80" s="2">
        <v>19.586310000000001</v>
      </c>
      <c r="C80" s="2">
        <v>28.725940000000001</v>
      </c>
      <c r="D80" s="2">
        <v>328.25740000000002</v>
      </c>
      <c r="E80" s="2">
        <v>301.77800000000002</v>
      </c>
      <c r="F80" s="2">
        <v>0.208534</v>
      </c>
      <c r="G80" s="2"/>
      <c r="H80" s="2">
        <v>636.58510000000001</v>
      </c>
      <c r="I80" s="2">
        <v>950.8066</v>
      </c>
    </row>
    <row r="81" spans="1:9" x14ac:dyDescent="0.2">
      <c r="A81" s="1">
        <v>1971</v>
      </c>
      <c r="B81" s="2">
        <v>19.665870000000002</v>
      </c>
      <c r="C81" s="2">
        <v>28.478339999999999</v>
      </c>
      <c r="D81" s="2">
        <v>329.45580000000001</v>
      </c>
      <c r="E81" s="2">
        <v>303.36489999999998</v>
      </c>
      <c r="F81" s="2">
        <v>0.248443</v>
      </c>
      <c r="G81" s="2"/>
      <c r="H81" s="2">
        <v>656.75120000000004</v>
      </c>
      <c r="I81" s="2">
        <v>979.43960000000004</v>
      </c>
    </row>
    <row r="82" spans="1:9" x14ac:dyDescent="0.2">
      <c r="A82" s="1">
        <v>1972</v>
      </c>
      <c r="B82" s="2">
        <v>20.26305</v>
      </c>
      <c r="C82" s="2">
        <v>29.5093</v>
      </c>
      <c r="D82" s="2">
        <v>330.69369999999998</v>
      </c>
      <c r="E82" s="2">
        <v>305.01909999999998</v>
      </c>
      <c r="F82" s="2">
        <v>0.29436299999999999</v>
      </c>
      <c r="G82" s="2"/>
      <c r="H82" s="2">
        <v>677.18889999999999</v>
      </c>
      <c r="I82" s="2">
        <v>1008.3049999999999</v>
      </c>
    </row>
    <row r="83" spans="1:9" x14ac:dyDescent="0.2">
      <c r="A83" s="1">
        <v>1973</v>
      </c>
      <c r="B83" s="2">
        <v>21.132660000000001</v>
      </c>
      <c r="C83" s="2">
        <v>30.519970000000001</v>
      </c>
      <c r="D83" s="2">
        <v>332.0077</v>
      </c>
      <c r="E83" s="2">
        <v>306.93610000000001</v>
      </c>
      <c r="F83" s="2">
        <v>0.33087499999999997</v>
      </c>
      <c r="G83" s="2"/>
      <c r="H83" s="2">
        <v>698.34230000000002</v>
      </c>
      <c r="I83" s="2">
        <v>1038.193</v>
      </c>
    </row>
    <row r="84" spans="1:9" x14ac:dyDescent="0.2">
      <c r="A84" s="1">
        <v>1974</v>
      </c>
      <c r="B84" s="2">
        <v>21.070440000000001</v>
      </c>
      <c r="C84" s="2">
        <v>30.36834</v>
      </c>
      <c r="D84" s="2">
        <v>333.3467</v>
      </c>
      <c r="E84" s="2">
        <v>309.17950000000002</v>
      </c>
      <c r="F84" s="2">
        <v>0.34931400000000001</v>
      </c>
      <c r="G84" s="2"/>
      <c r="H84" s="2">
        <v>720.01829999999995</v>
      </c>
      <c r="I84" s="2">
        <v>1068.6559999999999</v>
      </c>
    </row>
    <row r="85" spans="1:9" x14ac:dyDescent="0.2">
      <c r="A85" s="1">
        <v>1975</v>
      </c>
      <c r="B85" s="2">
        <v>20.9895</v>
      </c>
      <c r="C85" s="2">
        <v>30.525870000000001</v>
      </c>
      <c r="D85" s="2">
        <v>334.62689999999998</v>
      </c>
      <c r="E85" s="2">
        <v>311.50749999999999</v>
      </c>
      <c r="F85" s="2">
        <v>0.34272900000000001</v>
      </c>
      <c r="G85" s="2"/>
      <c r="H85" s="2">
        <v>741.62710000000004</v>
      </c>
      <c r="I85" s="2">
        <v>1099.0830000000001</v>
      </c>
    </row>
    <row r="86" spans="1:9" x14ac:dyDescent="0.2">
      <c r="A86" s="1">
        <v>1976</v>
      </c>
      <c r="B86" s="2">
        <v>22.109100000000002</v>
      </c>
      <c r="C86" s="2">
        <v>31.93121</v>
      </c>
      <c r="D86" s="2">
        <v>335.88900000000001</v>
      </c>
      <c r="E86" s="2">
        <v>313.92959999999999</v>
      </c>
      <c r="F86" s="2">
        <v>0.33078200000000002</v>
      </c>
      <c r="G86" s="2"/>
      <c r="H86" s="2">
        <v>763.61900000000003</v>
      </c>
      <c r="I86" s="2">
        <v>1130.136</v>
      </c>
    </row>
    <row r="87" spans="1:9" x14ac:dyDescent="0.2">
      <c r="A87" s="1">
        <v>1977</v>
      </c>
      <c r="B87" s="2">
        <v>22.644189999999998</v>
      </c>
      <c r="C87" s="2">
        <v>32.782339999999998</v>
      </c>
      <c r="D87" s="2">
        <v>337.245</v>
      </c>
      <c r="E87" s="2">
        <v>316.50409999999999</v>
      </c>
      <c r="F87" s="2">
        <v>0.35588399999999998</v>
      </c>
      <c r="G87" s="2"/>
      <c r="H87" s="2">
        <v>786.52660000000003</v>
      </c>
      <c r="I87" s="2">
        <v>1162.3869999999999</v>
      </c>
    </row>
    <row r="88" spans="1:9" x14ac:dyDescent="0.2">
      <c r="A88" s="1">
        <v>1978</v>
      </c>
      <c r="B88" s="2">
        <v>23.342009999999998</v>
      </c>
      <c r="C88" s="2">
        <v>33.521450000000002</v>
      </c>
      <c r="D88" s="2">
        <v>338.67230000000001</v>
      </c>
      <c r="E88" s="2">
        <v>319.16759999999999</v>
      </c>
      <c r="F88" s="2">
        <v>0.39118199999999997</v>
      </c>
      <c r="G88" s="2"/>
      <c r="H88" s="2">
        <v>810.04</v>
      </c>
      <c r="I88" s="2">
        <v>1195.4459999999999</v>
      </c>
    </row>
    <row r="89" spans="1:9" x14ac:dyDescent="0.2">
      <c r="A89" s="1">
        <v>1979</v>
      </c>
      <c r="B89" s="2">
        <v>23.707920000000001</v>
      </c>
      <c r="C89" s="2">
        <v>34.27908</v>
      </c>
      <c r="D89" s="2">
        <v>340.1506</v>
      </c>
      <c r="E89" s="2">
        <v>321.85419999999999</v>
      </c>
      <c r="F89" s="2">
        <v>0.42220099999999999</v>
      </c>
      <c r="G89" s="2"/>
      <c r="H89" s="2">
        <v>834.13369999999998</v>
      </c>
      <c r="I89" s="2">
        <v>1229.252</v>
      </c>
    </row>
    <row r="90" spans="1:9" x14ac:dyDescent="0.2">
      <c r="A90" s="1">
        <v>1980</v>
      </c>
      <c r="B90" s="2">
        <v>23.45485</v>
      </c>
      <c r="C90" s="2">
        <v>34.10228</v>
      </c>
      <c r="D90" s="2">
        <v>341.6182</v>
      </c>
      <c r="E90" s="2">
        <v>324.48849999999999</v>
      </c>
      <c r="F90" s="2">
        <v>0.45358100000000001</v>
      </c>
      <c r="G90" s="2"/>
      <c r="H90" s="2">
        <v>858.37429999999995</v>
      </c>
      <c r="I90" s="2">
        <v>1263.4649999999999</v>
      </c>
    </row>
    <row r="91" spans="1:9" x14ac:dyDescent="0.2">
      <c r="A91" s="1">
        <v>1981</v>
      </c>
      <c r="B91" s="2">
        <v>23.016999999999999</v>
      </c>
      <c r="C91" s="2">
        <v>33.392270000000003</v>
      </c>
      <c r="D91" s="2">
        <v>343.03019999999998</v>
      </c>
      <c r="E91" s="2">
        <v>326.94630000000001</v>
      </c>
      <c r="F91" s="2">
        <v>0.48717199999999999</v>
      </c>
      <c r="G91" s="2"/>
      <c r="H91" s="2">
        <v>882.28959999999995</v>
      </c>
      <c r="I91" s="2">
        <v>1297.3009999999999</v>
      </c>
    </row>
    <row r="92" spans="1:9" x14ac:dyDescent="0.2">
      <c r="A92" s="1">
        <v>1982</v>
      </c>
      <c r="B92" s="2">
        <v>23.585360000000001</v>
      </c>
      <c r="C92" s="2">
        <v>34.65361</v>
      </c>
      <c r="D92" s="2">
        <v>344.40949999999998</v>
      </c>
      <c r="E92" s="2">
        <v>329.25810000000001</v>
      </c>
      <c r="F92" s="2">
        <v>0.47299200000000002</v>
      </c>
      <c r="G92" s="2"/>
      <c r="H92" s="2">
        <v>906.15170000000001</v>
      </c>
      <c r="I92" s="2">
        <v>1331.1659999999999</v>
      </c>
    </row>
    <row r="93" spans="1:9" x14ac:dyDescent="0.2">
      <c r="A93" s="1">
        <v>1983</v>
      </c>
      <c r="B93" s="2">
        <v>23.977360000000001</v>
      </c>
      <c r="C93" s="2">
        <v>34.835039999999999</v>
      </c>
      <c r="D93" s="2">
        <v>345.72590000000002</v>
      </c>
      <c r="E93" s="2">
        <v>331.61059999999998</v>
      </c>
      <c r="F93" s="2">
        <v>0.37853500000000001</v>
      </c>
      <c r="G93" s="2"/>
      <c r="H93" s="2">
        <v>930.53740000000005</v>
      </c>
      <c r="I93" s="2">
        <v>1365.8879999999999</v>
      </c>
    </row>
    <row r="94" spans="1:9" x14ac:dyDescent="0.2">
      <c r="A94" s="1">
        <v>1984</v>
      </c>
      <c r="B94" s="2">
        <v>24.72184</v>
      </c>
      <c r="C94" s="2">
        <v>35.326050000000002</v>
      </c>
      <c r="D94" s="2">
        <v>346.9905</v>
      </c>
      <c r="E94" s="2">
        <v>333.97140000000002</v>
      </c>
      <c r="F94" s="2">
        <v>0.31515100000000001</v>
      </c>
      <c r="G94" s="2"/>
      <c r="H94" s="2">
        <v>955.43140000000005</v>
      </c>
      <c r="I94" s="2">
        <v>1400.9069999999999</v>
      </c>
    </row>
    <row r="95" spans="1:9" x14ac:dyDescent="0.2">
      <c r="A95" s="1">
        <v>1985</v>
      </c>
      <c r="B95" s="2">
        <v>25.50554</v>
      </c>
      <c r="C95" s="2">
        <v>36.187600000000003</v>
      </c>
      <c r="D95" s="2">
        <v>348.36759999999998</v>
      </c>
      <c r="E95" s="2">
        <v>336.53070000000002</v>
      </c>
      <c r="F95" s="2">
        <v>0.34005600000000002</v>
      </c>
      <c r="G95" s="2"/>
      <c r="H95" s="2">
        <v>981.07680000000005</v>
      </c>
      <c r="I95" s="2">
        <v>1436.556</v>
      </c>
    </row>
    <row r="96" spans="1:9" x14ac:dyDescent="0.2">
      <c r="A96" s="1">
        <v>1986</v>
      </c>
      <c r="B96" s="2">
        <v>25.851559999999999</v>
      </c>
      <c r="C96" s="2">
        <v>36.792999999999999</v>
      </c>
      <c r="D96" s="2">
        <v>349.85939999999999</v>
      </c>
      <c r="E96" s="2">
        <v>339.20209999999997</v>
      </c>
      <c r="F96" s="2">
        <v>0.38299</v>
      </c>
      <c r="G96" s="2"/>
      <c r="H96" s="2">
        <v>1007.352</v>
      </c>
      <c r="I96" s="2">
        <v>1472.97</v>
      </c>
    </row>
    <row r="97" spans="1:9" x14ac:dyDescent="0.2">
      <c r="A97" s="1">
        <v>1987</v>
      </c>
      <c r="B97" s="2">
        <v>26.619630000000001</v>
      </c>
      <c r="C97" s="2">
        <v>38.087150000000001</v>
      </c>
      <c r="D97" s="2">
        <v>351.41379999999998</v>
      </c>
      <c r="E97" s="2">
        <v>342.21629999999999</v>
      </c>
      <c r="F97" s="2">
        <v>0.42140300000000003</v>
      </c>
      <c r="G97" s="2"/>
      <c r="H97" s="2">
        <v>1034.1510000000001</v>
      </c>
      <c r="I97" s="2">
        <v>1510.249</v>
      </c>
    </row>
    <row r="98" spans="1:9" x14ac:dyDescent="0.2">
      <c r="A98" s="1">
        <v>1988</v>
      </c>
      <c r="B98" s="2">
        <v>27.564350000000001</v>
      </c>
      <c r="C98" s="2">
        <v>38.70279</v>
      </c>
      <c r="D98" s="2">
        <v>353.0616</v>
      </c>
      <c r="E98" s="2">
        <v>345.3374</v>
      </c>
      <c r="F98" s="2">
        <v>0.46414100000000003</v>
      </c>
      <c r="G98" s="2"/>
      <c r="H98" s="2">
        <v>1061.796</v>
      </c>
      <c r="I98" s="2">
        <v>1548.567</v>
      </c>
    </row>
    <row r="99" spans="1:9" x14ac:dyDescent="0.2">
      <c r="A99" s="1">
        <v>1989</v>
      </c>
      <c r="B99" s="2">
        <v>27.927330000000001</v>
      </c>
      <c r="C99" s="2">
        <v>39.307690000000001</v>
      </c>
      <c r="D99" s="2">
        <v>354.78570000000002</v>
      </c>
      <c r="E99" s="2">
        <v>348.4479</v>
      </c>
      <c r="F99" s="2">
        <v>0.511158</v>
      </c>
      <c r="G99" s="2"/>
      <c r="H99" s="2">
        <v>1090.1610000000001</v>
      </c>
      <c r="I99" s="2">
        <v>1587.4960000000001</v>
      </c>
    </row>
    <row r="100" spans="1:9" x14ac:dyDescent="0.2">
      <c r="A100" s="1">
        <v>1990</v>
      </c>
      <c r="B100" s="2">
        <v>27.638780000000001</v>
      </c>
      <c r="C100" s="2">
        <v>39.439079999999997</v>
      </c>
      <c r="D100" s="2">
        <v>356.5111</v>
      </c>
      <c r="E100" s="2">
        <v>351.60910000000001</v>
      </c>
      <c r="F100" s="2">
        <v>0.55751799999999996</v>
      </c>
      <c r="G100" s="2"/>
      <c r="H100" s="2">
        <v>1118.663</v>
      </c>
      <c r="I100" s="2">
        <v>1626.8530000000001</v>
      </c>
    </row>
    <row r="101" spans="1:9" x14ac:dyDescent="0.2">
      <c r="A101" s="1">
        <v>1991</v>
      </c>
      <c r="B101" s="2">
        <v>28.484929999999999</v>
      </c>
      <c r="C101" s="2">
        <v>40.3035</v>
      </c>
      <c r="D101" s="2">
        <v>358.22430000000003</v>
      </c>
      <c r="E101" s="2">
        <v>354.71850000000001</v>
      </c>
      <c r="F101" s="2">
        <v>0.55379199999999995</v>
      </c>
      <c r="G101" s="2"/>
      <c r="H101" s="2">
        <v>1147.32</v>
      </c>
      <c r="I101" s="2">
        <v>1666.617</v>
      </c>
    </row>
    <row r="102" spans="1:9" x14ac:dyDescent="0.2">
      <c r="A102" s="1">
        <v>1992</v>
      </c>
      <c r="B102" s="2">
        <v>27.72681</v>
      </c>
      <c r="C102" s="2">
        <v>39.888919999999999</v>
      </c>
      <c r="D102" s="2">
        <v>359.82560000000001</v>
      </c>
      <c r="E102" s="2">
        <v>357.62950000000001</v>
      </c>
      <c r="F102" s="2">
        <v>0.429836</v>
      </c>
      <c r="G102" s="2"/>
      <c r="H102" s="2">
        <v>1176.229</v>
      </c>
      <c r="I102" s="2">
        <v>1706.7650000000001</v>
      </c>
    </row>
    <row r="103" spans="1:9" x14ac:dyDescent="0.2">
      <c r="A103" s="1">
        <v>1993</v>
      </c>
      <c r="B103" s="2">
        <v>28.070969999999999</v>
      </c>
      <c r="C103" s="2">
        <v>39.590400000000002</v>
      </c>
      <c r="D103" s="2">
        <v>361.1875</v>
      </c>
      <c r="E103" s="2">
        <v>360.1927</v>
      </c>
      <c r="F103" s="2">
        <v>0.307035</v>
      </c>
      <c r="G103" s="2"/>
      <c r="H103" s="2">
        <v>1204.79</v>
      </c>
      <c r="I103" s="2">
        <v>1746.5419999999999</v>
      </c>
    </row>
    <row r="104" spans="1:9" x14ac:dyDescent="0.2">
      <c r="A104" s="1">
        <v>1994</v>
      </c>
      <c r="B104" s="2">
        <v>28.093440000000001</v>
      </c>
      <c r="C104" s="2">
        <v>39.872059999999998</v>
      </c>
      <c r="D104" s="2">
        <v>362.6087</v>
      </c>
      <c r="E104" s="2">
        <v>362.52809999999999</v>
      </c>
      <c r="F104" s="2">
        <v>0.33075199999999999</v>
      </c>
      <c r="G104" s="2"/>
      <c r="H104" s="2">
        <v>1233.5550000000001</v>
      </c>
      <c r="I104" s="2">
        <v>1786.2380000000001</v>
      </c>
    </row>
    <row r="105" spans="1:9" x14ac:dyDescent="0.2">
      <c r="A105" s="1">
        <v>1995</v>
      </c>
      <c r="B105" s="2">
        <v>28.45561</v>
      </c>
      <c r="C105" s="2">
        <v>40.203090000000003</v>
      </c>
      <c r="D105" s="2">
        <v>364.13839999999999</v>
      </c>
      <c r="E105" s="2">
        <v>364.94080000000002</v>
      </c>
      <c r="F105" s="2">
        <v>0.39428999999999997</v>
      </c>
      <c r="G105" s="2"/>
      <c r="H105" s="2">
        <v>1262.4760000000001</v>
      </c>
      <c r="I105" s="2">
        <v>1826.2339999999999</v>
      </c>
    </row>
    <row r="106" spans="1:9" x14ac:dyDescent="0.2">
      <c r="A106" s="1">
        <v>1996</v>
      </c>
      <c r="B106" s="2">
        <v>28.990749999999998</v>
      </c>
      <c r="C106" s="2">
        <v>40.79072</v>
      </c>
      <c r="D106" s="2">
        <v>365.76799999999997</v>
      </c>
      <c r="E106" s="2">
        <v>367.42579999999998</v>
      </c>
      <c r="F106" s="2">
        <v>0.45905699999999999</v>
      </c>
      <c r="G106" s="2"/>
      <c r="H106" s="2">
        <v>1291.819</v>
      </c>
      <c r="I106" s="2">
        <v>1866.6569999999999</v>
      </c>
    </row>
    <row r="107" spans="1:9" x14ac:dyDescent="0.2">
      <c r="A107" s="1">
        <v>1997</v>
      </c>
      <c r="B107" s="2">
        <v>28.90137</v>
      </c>
      <c r="C107" s="2">
        <v>41.79739</v>
      </c>
      <c r="D107" s="2">
        <v>367.44650000000001</v>
      </c>
      <c r="E107" s="2">
        <v>370.00779999999997</v>
      </c>
      <c r="F107" s="2">
        <v>0.51532999999999995</v>
      </c>
      <c r="G107" s="2"/>
      <c r="H107" s="2">
        <v>1321.489</v>
      </c>
      <c r="I107" s="2">
        <v>1907.825</v>
      </c>
    </row>
    <row r="108" spans="1:9" x14ac:dyDescent="0.2">
      <c r="A108" s="1">
        <v>1998</v>
      </c>
      <c r="B108" s="2">
        <v>28.647870000000001</v>
      </c>
      <c r="C108" s="2">
        <v>40.767409999999998</v>
      </c>
      <c r="D108" s="2">
        <v>369.1071</v>
      </c>
      <c r="E108" s="2">
        <v>372.61099999999999</v>
      </c>
      <c r="F108" s="2">
        <v>0.56586999999999998</v>
      </c>
      <c r="G108" s="2"/>
      <c r="H108" s="2">
        <v>1351.03</v>
      </c>
      <c r="I108" s="2">
        <v>1949.2370000000001</v>
      </c>
    </row>
    <row r="109" spans="1:9" x14ac:dyDescent="0.2">
      <c r="A109" s="1">
        <v>1999</v>
      </c>
      <c r="B109" s="2">
        <v>28.791370000000001</v>
      </c>
      <c r="C109" s="2">
        <v>40.610320000000002</v>
      </c>
      <c r="D109" s="2">
        <v>370.7577</v>
      </c>
      <c r="E109" s="2">
        <v>375.03379999999999</v>
      </c>
      <c r="F109" s="2">
        <v>0.61320300000000005</v>
      </c>
      <c r="G109" s="2"/>
      <c r="H109" s="2">
        <v>1380.425</v>
      </c>
      <c r="I109" s="2">
        <v>1989.9449999999999</v>
      </c>
    </row>
    <row r="110" spans="1:9" x14ac:dyDescent="0.2">
      <c r="A110" s="1">
        <v>2000</v>
      </c>
      <c r="B110" s="2">
        <v>29.360859999999999</v>
      </c>
      <c r="C110" s="2">
        <v>41.12321</v>
      </c>
      <c r="D110" s="2">
        <v>372.44529999999997</v>
      </c>
      <c r="E110" s="2">
        <v>377.22370000000001</v>
      </c>
      <c r="F110" s="2">
        <v>0.65589600000000003</v>
      </c>
      <c r="G110" s="2">
        <v>0</v>
      </c>
      <c r="H110" s="2">
        <v>1410.1110000000001</v>
      </c>
      <c r="I110" s="2">
        <v>2030.748</v>
      </c>
    </row>
    <row r="111" spans="1:9" x14ac:dyDescent="0.2">
      <c r="A111" s="1">
        <v>2001</v>
      </c>
      <c r="B111" s="2">
        <v>29.400069999999999</v>
      </c>
      <c r="C111" s="2">
        <v>41.368789999999997</v>
      </c>
      <c r="D111" s="2">
        <v>374.16860000000003</v>
      </c>
      <c r="E111" s="2">
        <v>379.1619</v>
      </c>
      <c r="F111" s="2">
        <v>0.69222399999999995</v>
      </c>
      <c r="G111" s="2">
        <v>2.821526</v>
      </c>
      <c r="H111" s="2">
        <v>1440.17</v>
      </c>
      <c r="I111" s="2">
        <v>2071.9630000000002</v>
      </c>
    </row>
    <row r="112" spans="1:9" x14ac:dyDescent="0.2">
      <c r="A112" s="1">
        <v>2002</v>
      </c>
      <c r="B112" s="2">
        <v>30.287279999999999</v>
      </c>
      <c r="C112" s="2">
        <v>42.716209999999997</v>
      </c>
      <c r="D112" s="2">
        <v>375.92</v>
      </c>
      <c r="E112" s="2">
        <v>381.09899999999999</v>
      </c>
      <c r="F112" s="2">
        <v>0.72114</v>
      </c>
      <c r="G112" s="2">
        <v>6.2071719999999999</v>
      </c>
      <c r="H112" s="2">
        <v>1470.6020000000001</v>
      </c>
      <c r="I112" s="2">
        <v>2113.837</v>
      </c>
    </row>
    <row r="113" spans="1:9" x14ac:dyDescent="0.2">
      <c r="A113" s="1">
        <v>2003</v>
      </c>
      <c r="B113" s="2">
        <v>31.70542</v>
      </c>
      <c r="C113" s="2">
        <v>44.235039999999998</v>
      </c>
      <c r="D113" s="2">
        <v>377.7824</v>
      </c>
      <c r="E113" s="2">
        <v>383.15600000000001</v>
      </c>
      <c r="F113" s="2">
        <v>0.74423399999999995</v>
      </c>
      <c r="G113" s="2">
        <v>10.03633</v>
      </c>
      <c r="H113" s="2">
        <v>1502.134</v>
      </c>
      <c r="I113" s="2">
        <v>2157.123</v>
      </c>
    </row>
    <row r="114" spans="1:9" x14ac:dyDescent="0.2">
      <c r="A114" s="1">
        <v>2004</v>
      </c>
      <c r="B114" s="2">
        <v>33.186489999999999</v>
      </c>
      <c r="C114" s="2">
        <v>46.201709999999999</v>
      </c>
      <c r="D114" s="2">
        <v>379.78739999999999</v>
      </c>
      <c r="E114" s="2">
        <v>385.4502</v>
      </c>
      <c r="F114" s="2">
        <v>0.76221000000000005</v>
      </c>
      <c r="G114" s="2">
        <v>14.24948</v>
      </c>
      <c r="H114" s="2">
        <v>1535.1210000000001</v>
      </c>
      <c r="I114" s="2">
        <v>2202.0949999999998</v>
      </c>
    </row>
    <row r="115" spans="1:9" x14ac:dyDescent="0.2">
      <c r="A115" s="1">
        <v>2005</v>
      </c>
      <c r="B115" s="2">
        <v>33.721139999999998</v>
      </c>
      <c r="C115" s="2">
        <v>47.111040000000003</v>
      </c>
      <c r="D115" s="2">
        <v>381.88510000000002</v>
      </c>
      <c r="E115" s="2">
        <v>387.90820000000002</v>
      </c>
      <c r="F115" s="2">
        <v>0.77566000000000002</v>
      </c>
      <c r="G115" s="2">
        <v>18.771180000000001</v>
      </c>
      <c r="H115" s="2">
        <v>1569.258</v>
      </c>
      <c r="I115" s="2">
        <v>2248.6379999999999</v>
      </c>
    </row>
    <row r="116" spans="1:9" x14ac:dyDescent="0.2">
      <c r="A116" s="1">
        <v>2006</v>
      </c>
      <c r="B116" s="2">
        <v>35.053229999999999</v>
      </c>
      <c r="C116" s="2">
        <v>47.977339999999998</v>
      </c>
      <c r="D116" s="2">
        <v>383.95330000000001</v>
      </c>
      <c r="E116" s="2">
        <v>390.40300000000002</v>
      </c>
      <c r="F116" s="2">
        <v>0.78548200000000001</v>
      </c>
      <c r="G116" s="2">
        <v>23.5702</v>
      </c>
      <c r="H116" s="2">
        <v>1603.5630000000001</v>
      </c>
      <c r="I116" s="2">
        <v>2295.806</v>
      </c>
    </row>
    <row r="117" spans="1:9" x14ac:dyDescent="0.2">
      <c r="A117" s="1">
        <v>2007</v>
      </c>
      <c r="B117" s="2">
        <v>35.969340000000003</v>
      </c>
      <c r="C117" s="2">
        <v>49.20158</v>
      </c>
      <c r="D117" s="2">
        <v>386.07659999999998</v>
      </c>
      <c r="E117" s="2">
        <v>393.06869999999998</v>
      </c>
      <c r="F117" s="2">
        <v>0.79397799999999996</v>
      </c>
      <c r="G117" s="2">
        <v>28.496300000000002</v>
      </c>
      <c r="H117" s="2">
        <v>1638.64</v>
      </c>
      <c r="I117" s="2">
        <v>2344.2420000000002</v>
      </c>
    </row>
    <row r="118" spans="1:9" x14ac:dyDescent="0.2">
      <c r="A118" s="1">
        <v>2008</v>
      </c>
      <c r="B118" s="2">
        <v>36.478720000000003</v>
      </c>
      <c r="C118" s="2">
        <v>49.485570000000003</v>
      </c>
      <c r="D118" s="2">
        <v>388.25470000000001</v>
      </c>
      <c r="E118" s="2">
        <v>395.7826</v>
      </c>
      <c r="F118" s="2">
        <v>0.80239199999999999</v>
      </c>
      <c r="G118" s="2">
        <v>33.503279999999997</v>
      </c>
      <c r="H118" s="2">
        <v>1674.4960000000001</v>
      </c>
      <c r="I118" s="2">
        <v>2393.5500000000002</v>
      </c>
    </row>
    <row r="119" spans="1:9" x14ac:dyDescent="0.2">
      <c r="A119" s="1">
        <v>2009</v>
      </c>
      <c r="B119" s="2">
        <v>36.310029999999998</v>
      </c>
      <c r="C119" s="2">
        <v>49.46152</v>
      </c>
      <c r="D119" s="2">
        <v>390.42680000000001</v>
      </c>
      <c r="E119" s="2">
        <v>398.41699999999997</v>
      </c>
      <c r="F119" s="2">
        <v>0.81143500000000002</v>
      </c>
      <c r="G119" s="2">
        <v>38.507959999999997</v>
      </c>
      <c r="H119" s="2">
        <v>1710.616</v>
      </c>
      <c r="I119" s="2">
        <v>2443.027</v>
      </c>
    </row>
    <row r="120" spans="1:9" x14ac:dyDescent="0.2">
      <c r="A120" s="1">
        <v>2010</v>
      </c>
      <c r="B120" s="2">
        <v>36.739699999999999</v>
      </c>
      <c r="C120" s="2">
        <v>50.035820000000001</v>
      </c>
      <c r="D120" s="2">
        <v>392.57490000000001</v>
      </c>
      <c r="E120" s="2">
        <v>401.08769999999998</v>
      </c>
      <c r="F120" s="2">
        <v>0.82221299999999997</v>
      </c>
      <c r="G120" s="2">
        <v>43.542610000000003</v>
      </c>
      <c r="H120" s="2">
        <v>1746.8</v>
      </c>
      <c r="I120" s="2">
        <v>2492.7040000000002</v>
      </c>
    </row>
    <row r="121" spans="1:9" x14ac:dyDescent="0.2">
      <c r="A121" s="1">
        <v>2011</v>
      </c>
      <c r="B121" s="2">
        <v>37.656559999999999</v>
      </c>
      <c r="C121" s="2">
        <v>51.207590000000003</v>
      </c>
      <c r="D121" s="2">
        <v>394.7758</v>
      </c>
      <c r="E121" s="2">
        <v>404.05509999999998</v>
      </c>
      <c r="F121" s="2">
        <v>0.83723099999999995</v>
      </c>
      <c r="G121" s="2">
        <v>48.41066</v>
      </c>
      <c r="H121" s="2">
        <v>1783.6110000000001</v>
      </c>
      <c r="I121" s="2">
        <v>2543.1790000000001</v>
      </c>
    </row>
    <row r="122" spans="1:9" x14ac:dyDescent="0.2">
      <c r="A122" s="1">
        <v>2012</v>
      </c>
      <c r="B122" s="2">
        <v>38.57338</v>
      </c>
      <c r="C122" s="2">
        <v>52.37932</v>
      </c>
      <c r="D122" s="2">
        <v>397.06729999999999</v>
      </c>
      <c r="E122" s="2">
        <v>407.33879999999999</v>
      </c>
      <c r="F122" s="2">
        <v>0.86621099999999995</v>
      </c>
      <c r="G122" s="2">
        <v>52.990380000000002</v>
      </c>
      <c r="H122" s="2">
        <v>1821.364</v>
      </c>
      <c r="I122" s="2">
        <v>2594.826</v>
      </c>
    </row>
    <row r="123" spans="1:9" x14ac:dyDescent="0.2">
      <c r="A123" s="1">
        <v>2013</v>
      </c>
      <c r="B123" s="2">
        <v>39.49024</v>
      </c>
      <c r="C123" s="2">
        <v>53.551090000000002</v>
      </c>
      <c r="D123" s="2">
        <v>399.4717</v>
      </c>
      <c r="E123" s="2">
        <v>410.78879999999998</v>
      </c>
      <c r="F123" s="2">
        <v>0.91335699999999997</v>
      </c>
      <c r="G123" s="2">
        <v>56.612920000000003</v>
      </c>
      <c r="H123" s="2">
        <v>1860.059</v>
      </c>
      <c r="I123" s="2">
        <v>2647.645</v>
      </c>
    </row>
    <row r="124" spans="1:9" x14ac:dyDescent="0.2">
      <c r="A124" s="1">
        <v>2014</v>
      </c>
      <c r="B124" s="2">
        <v>40.4071</v>
      </c>
      <c r="C124" s="2">
        <v>54.722859999999997</v>
      </c>
      <c r="D124" s="2">
        <v>401.97539999999998</v>
      </c>
      <c r="E124" s="2">
        <v>414.38929999999999</v>
      </c>
      <c r="F124" s="2">
        <v>0.955318</v>
      </c>
      <c r="G124" s="2">
        <v>60.647660000000002</v>
      </c>
      <c r="H124" s="2">
        <v>1899.6959999999999</v>
      </c>
      <c r="I124" s="2">
        <v>2701.6350000000002</v>
      </c>
    </row>
    <row r="125" spans="1:9" x14ac:dyDescent="0.2">
      <c r="A125" s="1">
        <v>2015</v>
      </c>
      <c r="B125" s="2">
        <v>41.32394</v>
      </c>
      <c r="C125" s="2">
        <v>55.894620000000003</v>
      </c>
      <c r="D125" s="2">
        <v>404.56459999999998</v>
      </c>
      <c r="E125" s="2">
        <v>418.11329999999998</v>
      </c>
      <c r="F125" s="2">
        <v>0.99355300000000002</v>
      </c>
      <c r="G125" s="2">
        <v>65.107410000000002</v>
      </c>
      <c r="H125" s="2">
        <v>1940.2760000000001</v>
      </c>
      <c r="I125" s="2">
        <v>2756.797</v>
      </c>
    </row>
    <row r="126" spans="1:9" x14ac:dyDescent="0.2">
      <c r="A126" s="1">
        <v>2016</v>
      </c>
      <c r="B126" s="2">
        <v>42.240780000000001</v>
      </c>
      <c r="C126" s="2">
        <v>57.064239999999998</v>
      </c>
      <c r="D126" s="2">
        <v>407.23439999999999</v>
      </c>
      <c r="E126" s="2">
        <v>421.95819999999998</v>
      </c>
      <c r="F126" s="2">
        <v>1.029128</v>
      </c>
      <c r="G126" s="2">
        <v>69.917240000000007</v>
      </c>
      <c r="H126" s="2">
        <v>1981.797</v>
      </c>
      <c r="I126" s="2">
        <v>2813.1309999999999</v>
      </c>
    </row>
    <row r="127" spans="1:9" x14ac:dyDescent="0.2">
      <c r="A127" s="1">
        <v>2017</v>
      </c>
      <c r="B127" s="2">
        <v>43.157649999999997</v>
      </c>
      <c r="C127" s="2">
        <v>58.233930000000001</v>
      </c>
      <c r="D127" s="2">
        <v>409.98180000000002</v>
      </c>
      <c r="E127" s="2">
        <v>425.93209999999999</v>
      </c>
      <c r="F127" s="2">
        <v>1.06284</v>
      </c>
      <c r="G127" s="2">
        <v>75.022130000000004</v>
      </c>
      <c r="H127" s="2">
        <v>2024.2570000000001</v>
      </c>
      <c r="I127" s="2">
        <v>2870.634</v>
      </c>
    </row>
    <row r="128" spans="1:9" x14ac:dyDescent="0.2">
      <c r="A128" s="1">
        <v>2018</v>
      </c>
      <c r="B128" s="2">
        <v>44.074449999999999</v>
      </c>
      <c r="C128" s="2">
        <v>59.40352</v>
      </c>
      <c r="D128" s="2">
        <v>412.80500000000001</v>
      </c>
      <c r="E128" s="2">
        <v>430.02730000000003</v>
      </c>
      <c r="F128" s="2">
        <v>1.095283</v>
      </c>
      <c r="G128" s="2">
        <v>80.381550000000004</v>
      </c>
      <c r="H128" s="2">
        <v>2067.6579999999999</v>
      </c>
      <c r="I128" s="2">
        <v>2929.306</v>
      </c>
    </row>
    <row r="129" spans="1:9" x14ac:dyDescent="0.2">
      <c r="A129" s="1">
        <v>2019</v>
      </c>
      <c r="B129" s="2">
        <v>44.991340000000001</v>
      </c>
      <c r="C129" s="2">
        <v>60.573219999999999</v>
      </c>
      <c r="D129" s="2">
        <v>415.70240000000001</v>
      </c>
      <c r="E129" s="2">
        <v>434.23820000000001</v>
      </c>
      <c r="F129" s="2">
        <v>1.1268929999999999</v>
      </c>
      <c r="G129" s="2">
        <v>85.966279999999998</v>
      </c>
      <c r="H129" s="2">
        <v>2111.998</v>
      </c>
      <c r="I129" s="2">
        <v>2989.1480000000001</v>
      </c>
    </row>
    <row r="130" spans="1:9" x14ac:dyDescent="0.2">
      <c r="A130" s="1">
        <v>2020</v>
      </c>
      <c r="B130" s="2">
        <v>45.908209999999997</v>
      </c>
      <c r="C130" s="2">
        <v>61.742890000000003</v>
      </c>
      <c r="D130" s="2">
        <v>418.67309999999998</v>
      </c>
      <c r="E130" s="2">
        <v>438.51760000000002</v>
      </c>
      <c r="F130" s="2">
        <v>1.1579740000000001</v>
      </c>
      <c r="G130" s="2">
        <v>91.755809999999997</v>
      </c>
      <c r="H130" s="2">
        <v>2157.279</v>
      </c>
      <c r="I130" s="2">
        <v>3050.16</v>
      </c>
    </row>
    <row r="131" spans="1:9" x14ac:dyDescent="0.2">
      <c r="A131" s="1">
        <v>2021</v>
      </c>
      <c r="B131" s="2">
        <v>47.148539999999997</v>
      </c>
      <c r="C131" s="2">
        <v>63.31456</v>
      </c>
      <c r="D131" s="2">
        <v>421.73129999999998</v>
      </c>
      <c r="E131" s="2">
        <v>442.85210000000001</v>
      </c>
      <c r="F131" s="2">
        <v>1.1887099999999999</v>
      </c>
      <c r="G131" s="2">
        <v>97.737440000000007</v>
      </c>
      <c r="H131" s="2">
        <v>2203.6210000000001</v>
      </c>
      <c r="I131" s="2">
        <v>3112.4920000000002</v>
      </c>
    </row>
    <row r="132" spans="1:9" x14ac:dyDescent="0.2">
      <c r="A132" s="1">
        <v>2022</v>
      </c>
      <c r="B132" s="2">
        <v>48.389020000000002</v>
      </c>
      <c r="C132" s="2">
        <v>64.886399999999995</v>
      </c>
      <c r="D132" s="2">
        <v>424.89940000000001</v>
      </c>
      <c r="E132" s="2">
        <v>447.33159999999998</v>
      </c>
      <c r="F132" s="2">
        <v>1.219276</v>
      </c>
      <c r="G132" s="2">
        <v>103.9015</v>
      </c>
      <c r="H132" s="2">
        <v>2251.2289999999998</v>
      </c>
      <c r="I132" s="2">
        <v>3176.3960000000002</v>
      </c>
    </row>
    <row r="133" spans="1:9" x14ac:dyDescent="0.2">
      <c r="A133" s="1">
        <v>2023</v>
      </c>
      <c r="B133" s="2">
        <v>49.629339999999999</v>
      </c>
      <c r="C133" s="2">
        <v>66.458079999999995</v>
      </c>
      <c r="D133" s="2">
        <v>428.17450000000002</v>
      </c>
      <c r="E133" s="2">
        <v>451.99259999999998</v>
      </c>
      <c r="F133" s="2">
        <v>1.2498769999999999</v>
      </c>
      <c r="G133" s="2">
        <v>110.2375</v>
      </c>
      <c r="H133" s="2">
        <v>2300.1030000000001</v>
      </c>
      <c r="I133" s="2">
        <v>3241.8719999999998</v>
      </c>
    </row>
    <row r="134" spans="1:9" x14ac:dyDescent="0.2">
      <c r="A134" s="1">
        <v>2024</v>
      </c>
      <c r="B134" s="2">
        <v>50.869840000000003</v>
      </c>
      <c r="C134" s="2">
        <v>68.029929999999993</v>
      </c>
      <c r="D134" s="2">
        <v>431.55500000000001</v>
      </c>
      <c r="E134" s="2">
        <v>456.82530000000003</v>
      </c>
      <c r="F134" s="2">
        <v>1.2806770000000001</v>
      </c>
      <c r="G134" s="2">
        <v>116.7371</v>
      </c>
      <c r="H134" s="2">
        <v>2350.241</v>
      </c>
      <c r="I134" s="2">
        <v>3308.9189999999999</v>
      </c>
    </row>
    <row r="135" spans="1:9" x14ac:dyDescent="0.2">
      <c r="A135" s="1">
        <v>2025</v>
      </c>
      <c r="B135" s="2">
        <v>52.11016</v>
      </c>
      <c r="C135" s="2">
        <v>69.601600000000005</v>
      </c>
      <c r="D135" s="2">
        <v>435.03949999999998</v>
      </c>
      <c r="E135" s="2">
        <v>461.82979999999998</v>
      </c>
      <c r="F135" s="2">
        <v>1.3117909999999999</v>
      </c>
      <c r="G135" s="2">
        <v>123.39570000000001</v>
      </c>
      <c r="H135" s="2">
        <v>2401.6460000000002</v>
      </c>
      <c r="I135" s="2">
        <v>3377.5390000000002</v>
      </c>
    </row>
    <row r="136" spans="1:9" x14ac:dyDescent="0.2">
      <c r="A136" s="1">
        <v>2026</v>
      </c>
      <c r="B136" s="2">
        <v>53.3506</v>
      </c>
      <c r="C136" s="2">
        <v>71.173599999999993</v>
      </c>
      <c r="D136" s="2">
        <v>438.62709999999998</v>
      </c>
      <c r="E136" s="2">
        <v>466.98320000000001</v>
      </c>
      <c r="F136" s="2">
        <v>1.3432980000000001</v>
      </c>
      <c r="G136" s="2">
        <v>130.21080000000001</v>
      </c>
      <c r="H136" s="2">
        <v>2454.3159999999998</v>
      </c>
      <c r="I136" s="2">
        <v>3447.73</v>
      </c>
    </row>
    <row r="137" spans="1:9" x14ac:dyDescent="0.2">
      <c r="A137" s="1">
        <v>2027</v>
      </c>
      <c r="B137" s="2">
        <v>54.590919999999997</v>
      </c>
      <c r="C137" s="2">
        <v>72.745490000000004</v>
      </c>
      <c r="D137" s="2">
        <v>442.31700000000001</v>
      </c>
      <c r="E137" s="2">
        <v>472.28460000000001</v>
      </c>
      <c r="F137" s="2">
        <v>1.3752390000000001</v>
      </c>
      <c r="G137" s="2">
        <v>137.1824</v>
      </c>
      <c r="H137" s="2">
        <v>2508.2510000000002</v>
      </c>
      <c r="I137" s="2">
        <v>3519.4929999999999</v>
      </c>
    </row>
    <row r="138" spans="1:9" x14ac:dyDescent="0.2">
      <c r="A138" s="1">
        <v>2028</v>
      </c>
      <c r="B138" s="2">
        <v>55.831380000000003</v>
      </c>
      <c r="C138" s="2">
        <v>74.317520000000002</v>
      </c>
      <c r="D138" s="2">
        <v>446.10860000000002</v>
      </c>
      <c r="E138" s="2">
        <v>477.76280000000003</v>
      </c>
      <c r="F138" s="2">
        <v>1.4076500000000001</v>
      </c>
      <c r="G138" s="2">
        <v>144.31139999999999</v>
      </c>
      <c r="H138" s="2">
        <v>2563.4520000000002</v>
      </c>
      <c r="I138" s="2">
        <v>3592.828</v>
      </c>
    </row>
    <row r="139" spans="1:9" x14ac:dyDescent="0.2">
      <c r="A139" s="1">
        <v>2029</v>
      </c>
      <c r="B139" s="2">
        <v>57.0717</v>
      </c>
      <c r="C139" s="2">
        <v>75.889409999999998</v>
      </c>
      <c r="D139" s="2">
        <v>450.0016</v>
      </c>
      <c r="E139" s="2">
        <v>483.40800000000002</v>
      </c>
      <c r="F139" s="2">
        <v>1.440572</v>
      </c>
      <c r="G139" s="2">
        <v>151.59829999999999</v>
      </c>
      <c r="H139" s="2">
        <v>2619.9189999999999</v>
      </c>
      <c r="I139" s="2">
        <v>3667.7350000000001</v>
      </c>
    </row>
    <row r="140" spans="1:9" x14ac:dyDescent="0.2">
      <c r="A140" s="1">
        <v>2030</v>
      </c>
      <c r="B140" s="2">
        <v>58.312139999999999</v>
      </c>
      <c r="C140" s="2">
        <v>77.461410000000001</v>
      </c>
      <c r="D140" s="2">
        <v>453.99560000000002</v>
      </c>
      <c r="E140" s="2">
        <v>489.40379999999999</v>
      </c>
      <c r="F140" s="2">
        <v>1.474105</v>
      </c>
      <c r="G140" s="2">
        <v>159.0428</v>
      </c>
      <c r="H140" s="2">
        <v>2677.652</v>
      </c>
      <c r="I140" s="2">
        <v>3744.2139999999999</v>
      </c>
    </row>
    <row r="141" spans="1:9" x14ac:dyDescent="0.2">
      <c r="A141" s="1">
        <v>2031</v>
      </c>
      <c r="B141" s="2">
        <v>59.780250000000002</v>
      </c>
      <c r="C141" s="2">
        <v>79.306150000000002</v>
      </c>
      <c r="D141" s="2">
        <v>458.10169999999999</v>
      </c>
      <c r="E141" s="2">
        <v>495.97190000000001</v>
      </c>
      <c r="F141" s="2">
        <v>1.5085150000000001</v>
      </c>
      <c r="G141" s="2">
        <v>166.6378</v>
      </c>
      <c r="H141" s="2">
        <v>2736.7359999999999</v>
      </c>
      <c r="I141" s="2">
        <v>3822.3670000000002</v>
      </c>
    </row>
    <row r="142" spans="1:9" x14ac:dyDescent="0.2">
      <c r="A142" s="1">
        <v>2032</v>
      </c>
      <c r="B142" s="2">
        <v>61.248379999999997</v>
      </c>
      <c r="C142" s="2">
        <v>81.150880000000001</v>
      </c>
      <c r="D142" s="2">
        <v>462.33679999999998</v>
      </c>
      <c r="E142" s="2">
        <v>503.04050000000001</v>
      </c>
      <c r="F142" s="2">
        <v>1.5441</v>
      </c>
      <c r="G142" s="2">
        <v>174.3732</v>
      </c>
      <c r="H142" s="2">
        <v>2797.317</v>
      </c>
      <c r="I142" s="2">
        <v>3902.3649999999998</v>
      </c>
    </row>
    <row r="143" spans="1:9" x14ac:dyDescent="0.2">
      <c r="A143" s="1">
        <v>2033</v>
      </c>
      <c r="B143" s="2">
        <v>62.71651</v>
      </c>
      <c r="C143" s="2">
        <v>82.995639999999995</v>
      </c>
      <c r="D143" s="2">
        <v>466.69990000000001</v>
      </c>
      <c r="E143" s="2">
        <v>510.32459999999998</v>
      </c>
      <c r="F143" s="2">
        <v>1.5809230000000001</v>
      </c>
      <c r="G143" s="2">
        <v>182.2491</v>
      </c>
      <c r="H143" s="2">
        <v>2859.3939999999998</v>
      </c>
      <c r="I143" s="2">
        <v>3984.2069999999999</v>
      </c>
    </row>
    <row r="144" spans="1:9" x14ac:dyDescent="0.2">
      <c r="A144" s="1">
        <v>2034</v>
      </c>
      <c r="B144" s="2">
        <v>64.184629999999999</v>
      </c>
      <c r="C144" s="2">
        <v>84.840369999999993</v>
      </c>
      <c r="D144" s="2">
        <v>471.19060000000002</v>
      </c>
      <c r="E144" s="2">
        <v>517.82920000000001</v>
      </c>
      <c r="F144" s="2">
        <v>1.618857</v>
      </c>
      <c r="G144" s="2">
        <v>190.27770000000001</v>
      </c>
      <c r="H144" s="2">
        <v>2922.9670000000001</v>
      </c>
      <c r="I144" s="2">
        <v>4067.895</v>
      </c>
    </row>
    <row r="145" spans="1:9" x14ac:dyDescent="0.2">
      <c r="A145" s="1">
        <v>2035</v>
      </c>
      <c r="B145" s="2">
        <v>65.652760000000001</v>
      </c>
      <c r="C145" s="2">
        <v>86.685109999999995</v>
      </c>
      <c r="D145" s="2">
        <v>475.80840000000001</v>
      </c>
      <c r="E145" s="2">
        <v>525.56730000000005</v>
      </c>
      <c r="F145" s="2">
        <v>1.6578059999999999</v>
      </c>
      <c r="G145" s="2">
        <v>198.47020000000001</v>
      </c>
      <c r="H145" s="2">
        <v>2988.0360000000001</v>
      </c>
      <c r="I145" s="2">
        <v>4153.4269999999997</v>
      </c>
    </row>
    <row r="146" spans="1:9" x14ac:dyDescent="0.2">
      <c r="A146" s="1">
        <v>2036</v>
      </c>
      <c r="B146" s="2">
        <v>67.120930000000001</v>
      </c>
      <c r="C146" s="2">
        <v>88.531530000000004</v>
      </c>
      <c r="D146" s="2">
        <v>480.553</v>
      </c>
      <c r="E146" s="2">
        <v>533.39319999999998</v>
      </c>
      <c r="F146" s="2">
        <v>1.697646</v>
      </c>
      <c r="G146" s="2">
        <v>206.83699999999999</v>
      </c>
      <c r="H146" s="2">
        <v>3054.6019999999999</v>
      </c>
      <c r="I146" s="2">
        <v>4240.8040000000001</v>
      </c>
    </row>
    <row r="147" spans="1:9" x14ac:dyDescent="0.2">
      <c r="A147" s="1">
        <v>2037</v>
      </c>
      <c r="B147" s="2">
        <v>68.58905</v>
      </c>
      <c r="C147" s="2">
        <v>90.37791</v>
      </c>
      <c r="D147" s="2">
        <v>485.42430000000002</v>
      </c>
      <c r="E147" s="2">
        <v>541.45169999999996</v>
      </c>
      <c r="F147" s="2">
        <v>1.7382489999999999</v>
      </c>
      <c r="G147" s="2">
        <v>215.3903</v>
      </c>
      <c r="H147" s="2">
        <v>3122.6660000000002</v>
      </c>
      <c r="I147" s="2">
        <v>4330.0280000000002</v>
      </c>
    </row>
    <row r="148" spans="1:9" x14ac:dyDescent="0.2">
      <c r="A148" s="1">
        <v>2038</v>
      </c>
      <c r="B148" s="2">
        <v>70.057249999999996</v>
      </c>
      <c r="C148" s="2">
        <v>92.224379999999996</v>
      </c>
      <c r="D148" s="2">
        <v>490.4221</v>
      </c>
      <c r="E148" s="2">
        <v>549.74329999999998</v>
      </c>
      <c r="F148" s="2">
        <v>1.7795939999999999</v>
      </c>
      <c r="G148" s="2">
        <v>224.1361</v>
      </c>
      <c r="H148" s="2">
        <v>3192.2269999999999</v>
      </c>
      <c r="I148" s="2">
        <v>4421.0990000000002</v>
      </c>
    </row>
    <row r="149" spans="1:9" x14ac:dyDescent="0.2">
      <c r="A149" s="1">
        <v>2039</v>
      </c>
      <c r="B149" s="2">
        <v>71.525379999999998</v>
      </c>
      <c r="C149" s="2">
        <v>94.070760000000007</v>
      </c>
      <c r="D149" s="2">
        <v>495.54649999999998</v>
      </c>
      <c r="E149" s="2">
        <v>558.25739999999996</v>
      </c>
      <c r="F149" s="2">
        <v>1.821663</v>
      </c>
      <c r="G149" s="2">
        <v>233.07910000000001</v>
      </c>
      <c r="H149" s="2">
        <v>3263.2869999999998</v>
      </c>
      <c r="I149" s="2">
        <v>4514.0150000000003</v>
      </c>
    </row>
    <row r="150" spans="1:9" x14ac:dyDescent="0.2">
      <c r="A150" s="1">
        <v>2040</v>
      </c>
      <c r="B150" s="2">
        <v>72.993459999999999</v>
      </c>
      <c r="C150" s="2">
        <v>95.917100000000005</v>
      </c>
      <c r="D150" s="2">
        <v>500.79750000000001</v>
      </c>
      <c r="E150" s="2">
        <v>567.23429999999996</v>
      </c>
      <c r="F150" s="2">
        <v>1.864509</v>
      </c>
      <c r="G150" s="2">
        <v>242.22280000000001</v>
      </c>
      <c r="H150" s="2">
        <v>3335.8440000000001</v>
      </c>
      <c r="I150" s="2">
        <v>4608.7780000000002</v>
      </c>
    </row>
    <row r="151" spans="1:9" x14ac:dyDescent="0.2">
      <c r="A151" s="1">
        <v>2041</v>
      </c>
      <c r="B151" s="2">
        <v>74.606409999999997</v>
      </c>
      <c r="C151" s="2">
        <v>97.853219999999993</v>
      </c>
      <c r="D151" s="2">
        <v>506.1825</v>
      </c>
      <c r="E151" s="2">
        <v>576.9135</v>
      </c>
      <c r="F151" s="2">
        <v>1.908377</v>
      </c>
      <c r="G151" s="2">
        <v>251.56209999999999</v>
      </c>
      <c r="H151" s="2">
        <v>3409.953</v>
      </c>
      <c r="I151" s="2">
        <v>4705.4210000000003</v>
      </c>
    </row>
    <row r="152" spans="1:9" x14ac:dyDescent="0.2">
      <c r="A152" s="1">
        <v>2042</v>
      </c>
      <c r="B152" s="2">
        <v>76.219319999999996</v>
      </c>
      <c r="C152" s="2">
        <v>99.789270000000002</v>
      </c>
      <c r="D152" s="2">
        <v>511.7131</v>
      </c>
      <c r="E152" s="2">
        <v>587.24059999999997</v>
      </c>
      <c r="F152" s="2">
        <v>1.9535389999999999</v>
      </c>
      <c r="G152" s="2">
        <v>261.08890000000002</v>
      </c>
      <c r="H152" s="2">
        <v>3485.7020000000002</v>
      </c>
      <c r="I152" s="2">
        <v>4804</v>
      </c>
    </row>
    <row r="153" spans="1:9" x14ac:dyDescent="0.2">
      <c r="A153" s="1">
        <v>2043</v>
      </c>
      <c r="B153" s="2">
        <v>77.83229</v>
      </c>
      <c r="C153" s="2">
        <v>101.72539999999999</v>
      </c>
      <c r="D153" s="2">
        <v>517.38940000000002</v>
      </c>
      <c r="E153" s="2">
        <v>597.82889999999998</v>
      </c>
      <c r="F153" s="2">
        <v>2.000032</v>
      </c>
      <c r="G153" s="2">
        <v>270.80500000000001</v>
      </c>
      <c r="H153" s="2">
        <v>3563.0920000000001</v>
      </c>
      <c r="I153" s="2">
        <v>4904.5159999999996</v>
      </c>
    </row>
    <row r="154" spans="1:9" x14ac:dyDescent="0.2">
      <c r="A154" s="1">
        <v>2044</v>
      </c>
      <c r="B154" s="2">
        <v>79.44511</v>
      </c>
      <c r="C154" s="2">
        <v>103.6614</v>
      </c>
      <c r="D154" s="2">
        <v>523.2115</v>
      </c>
      <c r="E154" s="2">
        <v>608.7251</v>
      </c>
      <c r="F154" s="2">
        <v>2.0476909999999999</v>
      </c>
      <c r="G154" s="2">
        <v>280.7251</v>
      </c>
      <c r="H154" s="2">
        <v>3642.1219999999998</v>
      </c>
      <c r="I154" s="2">
        <v>5006.9669999999996</v>
      </c>
    </row>
    <row r="155" spans="1:9" x14ac:dyDescent="0.2">
      <c r="A155" s="1">
        <v>2045</v>
      </c>
      <c r="B155" s="2">
        <v>81.058120000000002</v>
      </c>
      <c r="C155" s="2">
        <v>105.5975</v>
      </c>
      <c r="D155" s="2">
        <v>529.17960000000005</v>
      </c>
      <c r="E155" s="2">
        <v>619.89970000000005</v>
      </c>
      <c r="F155" s="2">
        <v>2.0963919999999998</v>
      </c>
      <c r="G155" s="2">
        <v>290.86180000000002</v>
      </c>
      <c r="H155" s="2">
        <v>3722.7919999999999</v>
      </c>
      <c r="I155" s="2">
        <v>5111.3549999999996</v>
      </c>
    </row>
    <row r="156" spans="1:9" x14ac:dyDescent="0.2">
      <c r="A156" s="1">
        <v>2046</v>
      </c>
      <c r="B156" s="2">
        <v>82.670940000000002</v>
      </c>
      <c r="C156" s="2">
        <v>107.5347</v>
      </c>
      <c r="D156" s="2">
        <v>535.29399999999998</v>
      </c>
      <c r="E156" s="2">
        <v>631.39170000000001</v>
      </c>
      <c r="F156" s="2">
        <v>2.1460400000000002</v>
      </c>
      <c r="G156" s="2">
        <v>301.22590000000002</v>
      </c>
      <c r="H156" s="2">
        <v>3805.1039999999998</v>
      </c>
      <c r="I156" s="2">
        <v>5217.6790000000001</v>
      </c>
    </row>
    <row r="157" spans="1:9" x14ac:dyDescent="0.2">
      <c r="A157" s="1">
        <v>2047</v>
      </c>
      <c r="B157" s="2">
        <v>84.283910000000006</v>
      </c>
      <c r="C157" s="2">
        <v>109.47199999999999</v>
      </c>
      <c r="D157" s="2">
        <v>541.55529999999999</v>
      </c>
      <c r="E157" s="2">
        <v>643.19179999999994</v>
      </c>
      <c r="F157" s="2">
        <v>2.196564</v>
      </c>
      <c r="G157" s="2">
        <v>311.8261</v>
      </c>
      <c r="H157" s="2">
        <v>3889.058</v>
      </c>
      <c r="I157" s="2">
        <v>5325.94</v>
      </c>
    </row>
    <row r="158" spans="1:9" x14ac:dyDescent="0.2">
      <c r="A158" s="1">
        <v>2048</v>
      </c>
      <c r="B158" s="2">
        <v>85.896860000000004</v>
      </c>
      <c r="C158" s="2">
        <v>111.4093</v>
      </c>
      <c r="D158" s="2">
        <v>547.96360000000004</v>
      </c>
      <c r="E158" s="2">
        <v>655.30489999999998</v>
      </c>
      <c r="F158" s="2">
        <v>2.2479</v>
      </c>
      <c r="G158" s="2">
        <v>322.6705</v>
      </c>
      <c r="H158" s="2">
        <v>3974.6529999999998</v>
      </c>
      <c r="I158" s="2">
        <v>5436.1379999999999</v>
      </c>
    </row>
    <row r="159" spans="1:9" x14ac:dyDescent="0.2">
      <c r="A159" s="1">
        <v>2049</v>
      </c>
      <c r="B159" s="2">
        <v>87.50976</v>
      </c>
      <c r="C159" s="2">
        <v>113.3466</v>
      </c>
      <c r="D159" s="2">
        <v>554.51969999999994</v>
      </c>
      <c r="E159" s="2">
        <v>667.74739999999997</v>
      </c>
      <c r="F159" s="2">
        <v>2.300001</v>
      </c>
      <c r="G159" s="2">
        <v>333.76600000000002</v>
      </c>
      <c r="H159" s="2">
        <v>4061.89</v>
      </c>
      <c r="I159" s="2">
        <v>5548.2740000000003</v>
      </c>
    </row>
    <row r="160" spans="1:9" x14ac:dyDescent="0.2">
      <c r="A160" s="1">
        <v>2050</v>
      </c>
      <c r="B160" s="2">
        <v>89.122609999999995</v>
      </c>
      <c r="C160" s="2">
        <v>115.2838</v>
      </c>
      <c r="D160" s="2">
        <v>561.22410000000002</v>
      </c>
      <c r="E160" s="2">
        <v>680.78589999999997</v>
      </c>
      <c r="F160" s="2">
        <v>2.3529119999999999</v>
      </c>
      <c r="G160" s="2">
        <v>345.11669999999998</v>
      </c>
      <c r="H160" s="2">
        <v>4150.7690000000002</v>
      </c>
      <c r="I160" s="2">
        <v>5662.3469999999998</v>
      </c>
    </row>
    <row r="161" spans="1:9" x14ac:dyDescent="0.2">
      <c r="A161" s="1">
        <v>2051</v>
      </c>
      <c r="B161" s="2">
        <v>89.866290000000006</v>
      </c>
      <c r="C161" s="2">
        <v>116.1743</v>
      </c>
      <c r="D161" s="2">
        <v>568.03660000000002</v>
      </c>
      <c r="E161" s="2">
        <v>694.26250000000005</v>
      </c>
      <c r="F161" s="2">
        <v>2.4067400000000001</v>
      </c>
      <c r="G161" s="2">
        <v>356.72120000000001</v>
      </c>
      <c r="H161" s="2">
        <v>4240.9610000000002</v>
      </c>
      <c r="I161" s="2">
        <v>5777.9650000000001</v>
      </c>
    </row>
    <row r="162" spans="1:9" x14ac:dyDescent="0.2">
      <c r="A162" s="1">
        <v>2052</v>
      </c>
      <c r="B162" s="2">
        <v>90.609949999999998</v>
      </c>
      <c r="C162" s="2">
        <v>117.0647</v>
      </c>
      <c r="D162" s="2">
        <v>574.89409999999998</v>
      </c>
      <c r="E162" s="2">
        <v>707.7346</v>
      </c>
      <c r="F162" s="2">
        <v>2.4613290000000001</v>
      </c>
      <c r="G162" s="2">
        <v>368.58819999999997</v>
      </c>
      <c r="H162" s="2">
        <v>4331.9189999999999</v>
      </c>
      <c r="I162" s="2">
        <v>5894.473</v>
      </c>
    </row>
    <row r="163" spans="1:9" x14ac:dyDescent="0.2">
      <c r="A163" s="1">
        <v>2053</v>
      </c>
      <c r="B163" s="2">
        <v>91.3536</v>
      </c>
      <c r="C163" s="2">
        <v>117.9552</v>
      </c>
      <c r="D163" s="2">
        <v>581.80179999999996</v>
      </c>
      <c r="E163" s="2">
        <v>721.40610000000004</v>
      </c>
      <c r="F163" s="2">
        <v>2.5164460000000002</v>
      </c>
      <c r="G163" s="2">
        <v>380.73430000000002</v>
      </c>
      <c r="H163" s="2">
        <v>4423.643</v>
      </c>
      <c r="I163" s="2">
        <v>6011.8720000000003</v>
      </c>
    </row>
    <row r="164" spans="1:9" x14ac:dyDescent="0.2">
      <c r="A164" s="1">
        <v>2054</v>
      </c>
      <c r="B164" s="2">
        <v>92.097309999999993</v>
      </c>
      <c r="C164" s="2">
        <v>118.84569999999999</v>
      </c>
      <c r="D164" s="2">
        <v>588.76340000000005</v>
      </c>
      <c r="E164" s="2">
        <v>735.28279999999995</v>
      </c>
      <c r="F164" s="2">
        <v>2.571987</v>
      </c>
      <c r="G164" s="2">
        <v>393.16809999999998</v>
      </c>
      <c r="H164" s="2">
        <v>4516.1310000000003</v>
      </c>
      <c r="I164" s="2">
        <v>6130.1610000000001</v>
      </c>
    </row>
    <row r="165" spans="1:9" x14ac:dyDescent="0.2">
      <c r="A165" s="1">
        <v>2055</v>
      </c>
      <c r="B165" s="2">
        <v>92.84102</v>
      </c>
      <c r="C165" s="2">
        <v>119.7362</v>
      </c>
      <c r="D165" s="2">
        <v>595.78210000000001</v>
      </c>
      <c r="E165" s="2">
        <v>749.38199999999995</v>
      </c>
      <c r="F165" s="2">
        <v>2.6278839999999999</v>
      </c>
      <c r="G165" s="2">
        <v>405.8956</v>
      </c>
      <c r="H165" s="2">
        <v>4609.3860000000004</v>
      </c>
      <c r="I165" s="2">
        <v>6249.34</v>
      </c>
    </row>
    <row r="166" spans="1:9" x14ac:dyDescent="0.2">
      <c r="A166" s="1">
        <v>2056</v>
      </c>
      <c r="B166" s="2">
        <v>93.584779999999995</v>
      </c>
      <c r="C166" s="2">
        <v>120.6285</v>
      </c>
      <c r="D166" s="2">
        <v>602.86080000000004</v>
      </c>
      <c r="E166" s="2">
        <v>763.80430000000001</v>
      </c>
      <c r="F166" s="2">
        <v>2.6841179999999998</v>
      </c>
      <c r="G166" s="2">
        <v>418.9203</v>
      </c>
      <c r="H166" s="2">
        <v>4703.4080000000004</v>
      </c>
      <c r="I166" s="2">
        <v>6369.4120000000003</v>
      </c>
    </row>
    <row r="167" spans="1:9" x14ac:dyDescent="0.2">
      <c r="A167" s="1">
        <v>2057</v>
      </c>
      <c r="B167" s="2">
        <v>94.328370000000007</v>
      </c>
      <c r="C167" s="2">
        <v>121.5205</v>
      </c>
      <c r="D167" s="2">
        <v>610.00220000000002</v>
      </c>
      <c r="E167" s="2">
        <v>778.46270000000004</v>
      </c>
      <c r="F167" s="2">
        <v>2.7406869999999999</v>
      </c>
      <c r="G167" s="2">
        <v>432.24400000000003</v>
      </c>
      <c r="H167" s="2">
        <v>4798.1959999999999</v>
      </c>
      <c r="I167" s="2">
        <v>6490.375</v>
      </c>
    </row>
    <row r="168" spans="1:9" x14ac:dyDescent="0.2">
      <c r="A168" s="1">
        <v>2058</v>
      </c>
      <c r="B168" s="2">
        <v>95.072090000000003</v>
      </c>
      <c r="C168" s="2">
        <v>122.4127</v>
      </c>
      <c r="D168" s="2">
        <v>617.2088</v>
      </c>
      <c r="E168" s="2">
        <v>793.40809999999999</v>
      </c>
      <c r="F168" s="2">
        <v>2.7975599999999998</v>
      </c>
      <c r="G168" s="2">
        <v>445.87</v>
      </c>
      <c r="H168" s="2">
        <v>4893.7520000000004</v>
      </c>
      <c r="I168" s="2">
        <v>6612.2290000000003</v>
      </c>
    </row>
    <row r="169" spans="1:9" x14ac:dyDescent="0.2">
      <c r="A169" s="1">
        <v>2059</v>
      </c>
      <c r="B169" s="2">
        <v>95.815790000000007</v>
      </c>
      <c r="C169" s="2">
        <v>123.3048</v>
      </c>
      <c r="D169" s="2">
        <v>624.4828</v>
      </c>
      <c r="E169" s="2">
        <v>808.6155</v>
      </c>
      <c r="F169" s="2">
        <v>2.8547210000000001</v>
      </c>
      <c r="G169" s="2">
        <v>459.80070000000001</v>
      </c>
      <c r="H169" s="2">
        <v>4990.076</v>
      </c>
      <c r="I169" s="2">
        <v>6734.9769999999999</v>
      </c>
    </row>
    <row r="170" spans="1:9" x14ac:dyDescent="0.2">
      <c r="A170" s="1">
        <v>2060</v>
      </c>
      <c r="B170" s="2">
        <v>96.559449999999998</v>
      </c>
      <c r="C170" s="2">
        <v>124.1969</v>
      </c>
      <c r="D170" s="2">
        <v>631.82619999999997</v>
      </c>
      <c r="E170" s="2">
        <v>823.73069999999996</v>
      </c>
      <c r="F170" s="2">
        <v>2.9120590000000002</v>
      </c>
      <c r="G170" s="2">
        <v>474.04090000000002</v>
      </c>
      <c r="H170" s="2">
        <v>5087.1660000000002</v>
      </c>
      <c r="I170" s="2">
        <v>6858.616</v>
      </c>
    </row>
    <row r="171" spans="1:9" x14ac:dyDescent="0.2">
      <c r="A171" s="1">
        <v>2061</v>
      </c>
      <c r="B171" s="2">
        <v>97.280050000000003</v>
      </c>
      <c r="C171" s="2">
        <v>125.0133</v>
      </c>
      <c r="D171" s="2">
        <v>639.23940000000005</v>
      </c>
      <c r="E171" s="2">
        <v>838.44889999999998</v>
      </c>
      <c r="F171" s="2">
        <v>2.969287</v>
      </c>
      <c r="G171" s="2">
        <v>488.6035</v>
      </c>
      <c r="H171" s="2">
        <v>5185.0150000000003</v>
      </c>
      <c r="I171" s="2">
        <v>6983.1189999999997</v>
      </c>
    </row>
    <row r="172" spans="1:9" x14ac:dyDescent="0.2">
      <c r="A172" s="1">
        <v>2062</v>
      </c>
      <c r="B172" s="2">
        <v>98.000690000000006</v>
      </c>
      <c r="C172" s="2">
        <v>125.8297</v>
      </c>
      <c r="D172" s="2">
        <v>646.72209999999995</v>
      </c>
      <c r="E172" s="2">
        <v>852.971</v>
      </c>
      <c r="F172" s="2">
        <v>3.0261339999999999</v>
      </c>
      <c r="G172" s="2">
        <v>503.50220000000002</v>
      </c>
      <c r="H172" s="2">
        <v>5283.6090000000004</v>
      </c>
      <c r="I172" s="2">
        <v>7108.4380000000001</v>
      </c>
    </row>
    <row r="173" spans="1:9" x14ac:dyDescent="0.2">
      <c r="A173" s="1">
        <v>2063</v>
      </c>
      <c r="B173" s="2">
        <v>98.721260000000001</v>
      </c>
      <c r="C173" s="2">
        <v>126.646</v>
      </c>
      <c r="D173" s="2">
        <v>654.27549999999997</v>
      </c>
      <c r="E173" s="2">
        <v>867.69709999999998</v>
      </c>
      <c r="F173" s="2">
        <v>3.0825640000000001</v>
      </c>
      <c r="G173" s="2">
        <v>518.73950000000002</v>
      </c>
      <c r="H173" s="2">
        <v>5382.9480000000003</v>
      </c>
      <c r="I173" s="2">
        <v>7234.5749999999998</v>
      </c>
    </row>
    <row r="174" spans="1:9" x14ac:dyDescent="0.2">
      <c r="A174" s="1">
        <v>2064</v>
      </c>
      <c r="B174" s="2">
        <v>99.441860000000005</v>
      </c>
      <c r="C174" s="2">
        <v>127.4623</v>
      </c>
      <c r="D174" s="2">
        <v>661.90060000000005</v>
      </c>
      <c r="E174" s="2">
        <v>882.64509999999996</v>
      </c>
      <c r="F174" s="2">
        <v>3.138687</v>
      </c>
      <c r="G174" s="2">
        <v>534.30830000000003</v>
      </c>
      <c r="H174" s="2">
        <v>5483.0309999999999</v>
      </c>
      <c r="I174" s="2">
        <v>7361.527</v>
      </c>
    </row>
    <row r="175" spans="1:9" x14ac:dyDescent="0.2">
      <c r="A175" s="1">
        <v>2065</v>
      </c>
      <c r="B175" s="2">
        <v>100.16249999999999</v>
      </c>
      <c r="C175" s="2">
        <v>128.27869999999999</v>
      </c>
      <c r="D175" s="2">
        <v>669.59879999999998</v>
      </c>
      <c r="E175" s="2">
        <v>897.82380000000001</v>
      </c>
      <c r="F175" s="2">
        <v>3.194598</v>
      </c>
      <c r="G175" s="2">
        <v>550.20259999999996</v>
      </c>
      <c r="H175" s="2">
        <v>5583.8590000000004</v>
      </c>
      <c r="I175" s="2">
        <v>7489.2950000000001</v>
      </c>
    </row>
    <row r="176" spans="1:9" x14ac:dyDescent="0.2">
      <c r="A176" s="1">
        <v>2066</v>
      </c>
      <c r="B176" s="2">
        <v>100.8832</v>
      </c>
      <c r="C176" s="2">
        <v>129.0951</v>
      </c>
      <c r="D176" s="2">
        <v>677.37139999999999</v>
      </c>
      <c r="E176" s="2">
        <v>913.27710000000002</v>
      </c>
      <c r="F176" s="2">
        <v>3.2503820000000001</v>
      </c>
      <c r="G176" s="2">
        <v>566.41690000000006</v>
      </c>
      <c r="H176" s="2">
        <v>5685.433</v>
      </c>
      <c r="I176" s="2">
        <v>7617.88</v>
      </c>
    </row>
    <row r="177" spans="1:9" x14ac:dyDescent="0.2">
      <c r="A177" s="1">
        <v>2067</v>
      </c>
      <c r="B177" s="2">
        <v>101.60380000000001</v>
      </c>
      <c r="C177" s="2">
        <v>129.91139999999999</v>
      </c>
      <c r="D177" s="2">
        <v>685.21969999999999</v>
      </c>
      <c r="E177" s="2">
        <v>929.00559999999996</v>
      </c>
      <c r="F177" s="2">
        <v>3.3061069999999999</v>
      </c>
      <c r="G177" s="2">
        <v>582.94690000000003</v>
      </c>
      <c r="H177" s="2">
        <v>5787.75</v>
      </c>
      <c r="I177" s="2">
        <v>7747.2809999999999</v>
      </c>
    </row>
    <row r="178" spans="1:9" x14ac:dyDescent="0.2">
      <c r="A178" s="1">
        <v>2068</v>
      </c>
      <c r="B178" s="2">
        <v>102.3244</v>
      </c>
      <c r="C178" s="2">
        <v>130.7278</v>
      </c>
      <c r="D178" s="2">
        <v>693.14499999999998</v>
      </c>
      <c r="E178" s="2">
        <v>944.9701</v>
      </c>
      <c r="F178" s="2">
        <v>3.3618100000000002</v>
      </c>
      <c r="G178" s="2">
        <v>599.79039999999998</v>
      </c>
      <c r="H178" s="2">
        <v>5890.8130000000001</v>
      </c>
      <c r="I178" s="2">
        <v>7877.4989999999998</v>
      </c>
    </row>
    <row r="179" spans="1:9" x14ac:dyDescent="0.2">
      <c r="A179" s="1">
        <v>2069</v>
      </c>
      <c r="B179" s="2">
        <v>103.04510000000001</v>
      </c>
      <c r="C179" s="2">
        <v>131.54419999999999</v>
      </c>
      <c r="D179" s="2">
        <v>701.14819999999997</v>
      </c>
      <c r="E179" s="2">
        <v>961.17949999999996</v>
      </c>
      <c r="F179" s="2">
        <v>3.4175170000000001</v>
      </c>
      <c r="G179" s="2">
        <v>616.94600000000003</v>
      </c>
      <c r="H179" s="2">
        <v>5994.62</v>
      </c>
      <c r="I179" s="2">
        <v>8008.5320000000002</v>
      </c>
    </row>
    <row r="180" spans="1:9" x14ac:dyDescent="0.2">
      <c r="A180" s="1">
        <v>2070</v>
      </c>
      <c r="B180" s="2">
        <v>103.7657</v>
      </c>
      <c r="C180" s="2">
        <v>132.36060000000001</v>
      </c>
      <c r="D180" s="2">
        <v>709.23050000000001</v>
      </c>
      <c r="E180" s="2">
        <v>977.15359999999998</v>
      </c>
      <c r="F180" s="2">
        <v>3.4731450000000001</v>
      </c>
      <c r="G180" s="2">
        <v>634.41499999999996</v>
      </c>
      <c r="H180" s="2">
        <v>6099.1710000000003</v>
      </c>
      <c r="I180" s="2">
        <v>8140.3829999999998</v>
      </c>
    </row>
    <row r="181" spans="1:9" x14ac:dyDescent="0.2">
      <c r="A181" s="1">
        <v>2071</v>
      </c>
      <c r="B181" s="2">
        <v>104.4632</v>
      </c>
      <c r="C181" s="2">
        <v>133.1284</v>
      </c>
      <c r="D181" s="2">
        <v>717.39139999999998</v>
      </c>
      <c r="E181" s="2">
        <v>992.43880000000001</v>
      </c>
      <c r="F181" s="2">
        <v>3.528394</v>
      </c>
      <c r="G181" s="2">
        <v>652.20920000000001</v>
      </c>
      <c r="H181" s="2">
        <v>6204.4579999999996</v>
      </c>
      <c r="I181" s="2">
        <v>8273.0310000000009</v>
      </c>
    </row>
    <row r="182" spans="1:9" x14ac:dyDescent="0.2">
      <c r="A182" s="1">
        <v>2072</v>
      </c>
      <c r="B182" s="2">
        <v>105.1609</v>
      </c>
      <c r="C182" s="2">
        <v>133.89660000000001</v>
      </c>
      <c r="D182" s="2">
        <v>725.62929999999994</v>
      </c>
      <c r="E182" s="2">
        <v>1007.433</v>
      </c>
      <c r="F182" s="2">
        <v>3.5829840000000002</v>
      </c>
      <c r="G182" s="2">
        <v>670.34159999999997</v>
      </c>
      <c r="H182" s="2">
        <v>6310.4629999999997</v>
      </c>
      <c r="I182" s="2">
        <v>8406.4470000000001</v>
      </c>
    </row>
    <row r="183" spans="1:9" x14ac:dyDescent="0.2">
      <c r="A183" s="1">
        <v>2073</v>
      </c>
      <c r="B183" s="2">
        <v>105.8584</v>
      </c>
      <c r="C183" s="2">
        <v>134.6645</v>
      </c>
      <c r="D183" s="2">
        <v>733.94479999999999</v>
      </c>
      <c r="E183" s="2">
        <v>1022.582</v>
      </c>
      <c r="F183" s="2">
        <v>3.6369150000000001</v>
      </c>
      <c r="G183" s="2">
        <v>688.81169999999997</v>
      </c>
      <c r="H183" s="2">
        <v>6417.1869999999999</v>
      </c>
      <c r="I183" s="2">
        <v>8540.6329999999998</v>
      </c>
    </row>
    <row r="184" spans="1:9" x14ac:dyDescent="0.2">
      <c r="A184" s="1">
        <v>2074</v>
      </c>
      <c r="B184" s="2">
        <v>106.5558</v>
      </c>
      <c r="C184" s="2">
        <v>135.4324</v>
      </c>
      <c r="D184" s="2">
        <v>742.33810000000005</v>
      </c>
      <c r="E184" s="2">
        <v>1037.9100000000001</v>
      </c>
      <c r="F184" s="2">
        <v>3.6903239999999999</v>
      </c>
      <c r="G184" s="2">
        <v>707.60990000000004</v>
      </c>
      <c r="H184" s="2">
        <v>6524.6289999999999</v>
      </c>
      <c r="I184" s="2">
        <v>8675.5849999999991</v>
      </c>
    </row>
    <row r="185" spans="1:9" x14ac:dyDescent="0.2">
      <c r="A185" s="1">
        <v>2075</v>
      </c>
      <c r="B185" s="2">
        <v>107.2535</v>
      </c>
      <c r="C185" s="2">
        <v>136.20050000000001</v>
      </c>
      <c r="D185" s="2">
        <v>750.81050000000005</v>
      </c>
      <c r="E185" s="2">
        <v>1053.4069999999999</v>
      </c>
      <c r="F185" s="2">
        <v>3.7433230000000002</v>
      </c>
      <c r="G185" s="2">
        <v>726.72749999999996</v>
      </c>
      <c r="H185" s="2">
        <v>6632.79</v>
      </c>
      <c r="I185" s="2">
        <v>8811.3060000000005</v>
      </c>
    </row>
    <row r="186" spans="1:9" x14ac:dyDescent="0.2">
      <c r="A186" s="1">
        <v>2076</v>
      </c>
      <c r="B186" s="2">
        <v>107.9512</v>
      </c>
      <c r="C186" s="2">
        <v>136.96459999999999</v>
      </c>
      <c r="D186" s="2">
        <v>759.36210000000005</v>
      </c>
      <c r="E186" s="2">
        <v>1069.1559999999999</v>
      </c>
      <c r="F186" s="2">
        <v>3.7960099999999999</v>
      </c>
      <c r="G186" s="2">
        <v>746.15779999999995</v>
      </c>
      <c r="H186" s="2">
        <v>6741.6679999999997</v>
      </c>
      <c r="I186" s="2">
        <v>8947.7919999999995</v>
      </c>
    </row>
    <row r="187" spans="1:9" x14ac:dyDescent="0.2">
      <c r="A187" s="1">
        <v>2077</v>
      </c>
      <c r="B187" s="2">
        <v>108.64870000000001</v>
      </c>
      <c r="C187" s="2">
        <v>137.7285</v>
      </c>
      <c r="D187" s="2">
        <v>767.99369999999999</v>
      </c>
      <c r="E187" s="2">
        <v>1085.0630000000001</v>
      </c>
      <c r="F187" s="2">
        <v>3.8484609999999999</v>
      </c>
      <c r="G187" s="2">
        <v>765.89469999999994</v>
      </c>
      <c r="H187" s="2">
        <v>6851.2610000000004</v>
      </c>
      <c r="I187" s="2">
        <v>9085.0439999999999</v>
      </c>
    </row>
    <row r="188" spans="1:9" x14ac:dyDescent="0.2">
      <c r="A188" s="1">
        <v>2078</v>
      </c>
      <c r="B188" s="2">
        <v>109.3462</v>
      </c>
      <c r="C188" s="2">
        <v>138.4924</v>
      </c>
      <c r="D188" s="2">
        <v>776.70590000000004</v>
      </c>
      <c r="E188" s="2">
        <v>1101.1569999999999</v>
      </c>
      <c r="F188" s="2">
        <v>3.9007109999999998</v>
      </c>
      <c r="G188" s="2">
        <v>785.93520000000001</v>
      </c>
      <c r="H188" s="2">
        <v>6961.5680000000002</v>
      </c>
      <c r="I188" s="2">
        <v>9223.0589999999993</v>
      </c>
    </row>
    <row r="189" spans="1:9" x14ac:dyDescent="0.2">
      <c r="A189" s="1">
        <v>2079</v>
      </c>
      <c r="B189" s="2">
        <v>110.0438</v>
      </c>
      <c r="C189" s="2">
        <v>139.25640000000001</v>
      </c>
      <c r="D189" s="2">
        <v>785.49959999999999</v>
      </c>
      <c r="E189" s="2">
        <v>1117.4639999999999</v>
      </c>
      <c r="F189" s="2">
        <v>3.9527899999999998</v>
      </c>
      <c r="G189" s="2">
        <v>806.27670000000001</v>
      </c>
      <c r="H189" s="2">
        <v>7072.5889999999999</v>
      </c>
      <c r="I189" s="2">
        <v>9361.8379999999997</v>
      </c>
    </row>
    <row r="190" spans="1:9" x14ac:dyDescent="0.2">
      <c r="A190" s="1">
        <v>2080</v>
      </c>
      <c r="B190" s="2">
        <v>110.7413</v>
      </c>
      <c r="C190" s="2">
        <v>140.0204</v>
      </c>
      <c r="D190" s="2">
        <v>794.37549999999999</v>
      </c>
      <c r="E190" s="2">
        <v>1133.7439999999999</v>
      </c>
      <c r="F190" s="2">
        <v>4.0046939999999998</v>
      </c>
      <c r="G190" s="2">
        <v>826.91769999999997</v>
      </c>
      <c r="H190" s="2">
        <v>7184.3249999999998</v>
      </c>
      <c r="I190" s="2">
        <v>9501.3799999999992</v>
      </c>
    </row>
    <row r="191" spans="1:9" x14ac:dyDescent="0.2">
      <c r="A191" s="1">
        <v>2081</v>
      </c>
      <c r="B191" s="2">
        <v>110.95959999999999</v>
      </c>
      <c r="C191" s="2">
        <v>140.31950000000001</v>
      </c>
      <c r="D191" s="2">
        <v>803.31119999999999</v>
      </c>
      <c r="E191" s="2">
        <v>1148.8630000000001</v>
      </c>
      <c r="F191" s="2">
        <v>4.0561699999999998</v>
      </c>
      <c r="G191" s="2">
        <v>847.86419999999998</v>
      </c>
      <c r="H191" s="2">
        <v>7296.5950000000003</v>
      </c>
      <c r="I191" s="2">
        <v>9641.5130000000008</v>
      </c>
    </row>
    <row r="192" spans="1:9" x14ac:dyDescent="0.2">
      <c r="A192" s="1">
        <v>2082</v>
      </c>
      <c r="B192" s="2">
        <v>111.1778</v>
      </c>
      <c r="C192" s="2">
        <v>140.61850000000001</v>
      </c>
      <c r="D192" s="2">
        <v>812.27009999999996</v>
      </c>
      <c r="E192" s="2">
        <v>1162.952</v>
      </c>
      <c r="F192" s="2">
        <v>4.1067419999999997</v>
      </c>
      <c r="G192" s="2">
        <v>869.13660000000004</v>
      </c>
      <c r="H192" s="2">
        <v>7409.0959999999995</v>
      </c>
      <c r="I192" s="2">
        <v>9781.9439999999995</v>
      </c>
    </row>
    <row r="193" spans="1:9" x14ac:dyDescent="0.2">
      <c r="A193" s="1">
        <v>2083</v>
      </c>
      <c r="B193" s="2">
        <v>111.3961</v>
      </c>
      <c r="C193" s="2">
        <v>140.91749999999999</v>
      </c>
      <c r="D193" s="2">
        <v>821.25350000000003</v>
      </c>
      <c r="E193" s="2">
        <v>1177.078</v>
      </c>
      <c r="F193" s="2">
        <v>4.1562770000000002</v>
      </c>
      <c r="G193" s="2">
        <v>890.74180000000001</v>
      </c>
      <c r="H193" s="2">
        <v>7521.8289999999997</v>
      </c>
      <c r="I193" s="2">
        <v>9922.6759999999995</v>
      </c>
    </row>
    <row r="194" spans="1:9" x14ac:dyDescent="0.2">
      <c r="A194" s="1">
        <v>2084</v>
      </c>
      <c r="B194" s="2">
        <v>111.6143</v>
      </c>
      <c r="C194" s="2">
        <v>141.2165</v>
      </c>
      <c r="D194" s="2">
        <v>830.26310000000001</v>
      </c>
      <c r="E194" s="2">
        <v>1191.2460000000001</v>
      </c>
      <c r="F194" s="2">
        <v>4.2049539999999999</v>
      </c>
      <c r="G194" s="2">
        <v>912.66639999999995</v>
      </c>
      <c r="H194" s="2">
        <v>7634.7920000000004</v>
      </c>
      <c r="I194" s="2">
        <v>10063.709999999999</v>
      </c>
    </row>
    <row r="195" spans="1:9" x14ac:dyDescent="0.2">
      <c r="A195" s="1">
        <v>2085</v>
      </c>
      <c r="B195" s="2">
        <v>111.8326</v>
      </c>
      <c r="C195" s="2">
        <v>141.51570000000001</v>
      </c>
      <c r="D195" s="2">
        <v>839.30010000000004</v>
      </c>
      <c r="E195" s="2">
        <v>1205.443</v>
      </c>
      <c r="F195" s="2">
        <v>4.2529070000000004</v>
      </c>
      <c r="G195" s="2">
        <v>934.899</v>
      </c>
      <c r="H195" s="2">
        <v>7747.9880000000003</v>
      </c>
      <c r="I195" s="2">
        <v>10205.030000000001</v>
      </c>
    </row>
    <row r="196" spans="1:9" x14ac:dyDescent="0.2">
      <c r="A196" s="1">
        <v>2086</v>
      </c>
      <c r="B196" s="2">
        <v>112.051</v>
      </c>
      <c r="C196" s="2">
        <v>141.81139999999999</v>
      </c>
      <c r="D196" s="2">
        <v>848.36569999999995</v>
      </c>
      <c r="E196" s="2">
        <v>1219.7180000000001</v>
      </c>
      <c r="F196" s="2">
        <v>4.3002529999999997</v>
      </c>
      <c r="G196" s="2">
        <v>957.42989999999998</v>
      </c>
      <c r="H196" s="2">
        <v>7861.415</v>
      </c>
      <c r="I196" s="2">
        <v>10346.66</v>
      </c>
    </row>
    <row r="197" spans="1:9" x14ac:dyDescent="0.2">
      <c r="A197" s="1">
        <v>2087</v>
      </c>
      <c r="B197" s="2">
        <v>112.2693</v>
      </c>
      <c r="C197" s="2">
        <v>142.107</v>
      </c>
      <c r="D197" s="2">
        <v>857.46090000000004</v>
      </c>
      <c r="E197" s="2">
        <v>1234.088</v>
      </c>
      <c r="F197" s="2">
        <v>4.3470899999999997</v>
      </c>
      <c r="G197" s="2">
        <v>980.2509</v>
      </c>
      <c r="H197" s="2">
        <v>7975.0680000000002</v>
      </c>
      <c r="I197" s="2">
        <v>10488.58</v>
      </c>
    </row>
    <row r="198" spans="1:9" x14ac:dyDescent="0.2">
      <c r="A198" s="1">
        <v>2088</v>
      </c>
      <c r="B198" s="2">
        <v>112.4875</v>
      </c>
      <c r="C198" s="2">
        <v>142.40260000000001</v>
      </c>
      <c r="D198" s="2">
        <v>866.58720000000005</v>
      </c>
      <c r="E198" s="2">
        <v>1248.47</v>
      </c>
      <c r="F198" s="2">
        <v>4.3934759999999997</v>
      </c>
      <c r="G198" s="2">
        <v>1003.356</v>
      </c>
      <c r="H198" s="2">
        <v>8088.951</v>
      </c>
      <c r="I198" s="2">
        <v>10630.8</v>
      </c>
    </row>
    <row r="199" spans="1:9" x14ac:dyDescent="0.2">
      <c r="A199" s="1">
        <v>2089</v>
      </c>
      <c r="B199" s="2">
        <v>112.70569999999999</v>
      </c>
      <c r="C199" s="2">
        <v>142.69820000000001</v>
      </c>
      <c r="D199" s="2">
        <v>875.74530000000004</v>
      </c>
      <c r="E199" s="2">
        <v>1262.8920000000001</v>
      </c>
      <c r="F199" s="2">
        <v>4.4394479999999996</v>
      </c>
      <c r="G199" s="2">
        <v>1026.74</v>
      </c>
      <c r="H199" s="2">
        <v>8203.0619999999999</v>
      </c>
      <c r="I199" s="2">
        <v>10773.31</v>
      </c>
    </row>
    <row r="200" spans="1:9" x14ac:dyDescent="0.2">
      <c r="A200" s="1">
        <v>2090</v>
      </c>
      <c r="B200" s="2">
        <v>112.9239</v>
      </c>
      <c r="C200" s="2">
        <v>142.99369999999999</v>
      </c>
      <c r="D200" s="2">
        <v>884.93650000000002</v>
      </c>
      <c r="E200" s="2">
        <v>1277.414</v>
      </c>
      <c r="F200" s="2">
        <v>4.4850450000000004</v>
      </c>
      <c r="G200" s="2">
        <v>1050.4010000000001</v>
      </c>
      <c r="H200" s="2">
        <v>8317.3989999999994</v>
      </c>
      <c r="I200" s="2">
        <v>10916.12</v>
      </c>
    </row>
    <row r="201" spans="1:9" x14ac:dyDescent="0.2">
      <c r="A201" s="1">
        <v>2091</v>
      </c>
      <c r="B201" s="2">
        <v>113.1678</v>
      </c>
      <c r="C201" s="2">
        <v>143.31010000000001</v>
      </c>
      <c r="D201" s="2">
        <v>894.16279999999995</v>
      </c>
      <c r="E201" s="2">
        <v>1292.126</v>
      </c>
      <c r="F201" s="2">
        <v>4.5303300000000002</v>
      </c>
      <c r="G201" s="2">
        <v>1074.3309999999999</v>
      </c>
      <c r="H201" s="2">
        <v>8431.9750000000004</v>
      </c>
      <c r="I201" s="2">
        <v>11059.24</v>
      </c>
    </row>
    <row r="202" spans="1:9" x14ac:dyDescent="0.2">
      <c r="A202" s="1">
        <v>2092</v>
      </c>
      <c r="B202" s="2">
        <v>113.4117</v>
      </c>
      <c r="C202" s="2">
        <v>143.62649999999999</v>
      </c>
      <c r="D202" s="2">
        <v>903.42679999999996</v>
      </c>
      <c r="E202" s="2">
        <v>1306.963</v>
      </c>
      <c r="F202" s="2">
        <v>4.5753570000000003</v>
      </c>
      <c r="G202" s="2">
        <v>1098.529</v>
      </c>
      <c r="H202" s="2">
        <v>8546.8009999999995</v>
      </c>
      <c r="I202" s="2">
        <v>11202.66</v>
      </c>
    </row>
    <row r="203" spans="1:9" x14ac:dyDescent="0.2">
      <c r="A203" s="1">
        <v>2093</v>
      </c>
      <c r="B203" s="2">
        <v>113.6557</v>
      </c>
      <c r="C203" s="2">
        <v>143.94300000000001</v>
      </c>
      <c r="D203" s="2">
        <v>912.72950000000003</v>
      </c>
      <c r="E203" s="2">
        <v>1321.9469999999999</v>
      </c>
      <c r="F203" s="2">
        <v>4.6201679999999996</v>
      </c>
      <c r="G203" s="2">
        <v>1122.9880000000001</v>
      </c>
      <c r="H203" s="2">
        <v>8661.8770000000004</v>
      </c>
      <c r="I203" s="2">
        <v>11346.41</v>
      </c>
    </row>
    <row r="204" spans="1:9" x14ac:dyDescent="0.2">
      <c r="A204" s="1">
        <v>2094</v>
      </c>
      <c r="B204" s="2">
        <v>113.8995</v>
      </c>
      <c r="C204" s="2">
        <v>144.2595</v>
      </c>
      <c r="D204" s="2">
        <v>922.07150000000001</v>
      </c>
      <c r="E204" s="2">
        <v>1337.153</v>
      </c>
      <c r="F204" s="2">
        <v>4.6647949999999998</v>
      </c>
      <c r="G204" s="2">
        <v>1147.7080000000001</v>
      </c>
      <c r="H204" s="2">
        <v>8777.2049999999999</v>
      </c>
      <c r="I204" s="2">
        <v>11490.47</v>
      </c>
    </row>
    <row r="205" spans="1:9" x14ac:dyDescent="0.2">
      <c r="A205" s="1">
        <v>2095</v>
      </c>
      <c r="B205" s="2">
        <v>114.1433</v>
      </c>
      <c r="C205" s="2">
        <v>144.57579999999999</v>
      </c>
      <c r="D205" s="2">
        <v>931.4538</v>
      </c>
      <c r="E205" s="2">
        <v>1352.4780000000001</v>
      </c>
      <c r="F205" s="2">
        <v>4.7092700000000001</v>
      </c>
      <c r="G205" s="2">
        <v>1172.6849999999999</v>
      </c>
      <c r="H205" s="2">
        <v>8892.7839999999997</v>
      </c>
      <c r="I205" s="2">
        <v>11634.85</v>
      </c>
    </row>
    <row r="206" spans="1:9" x14ac:dyDescent="0.2">
      <c r="A206" s="1">
        <v>2096</v>
      </c>
      <c r="B206" s="2">
        <v>114.3873</v>
      </c>
      <c r="C206" s="2">
        <v>144.8897</v>
      </c>
      <c r="D206" s="2">
        <v>940.8768</v>
      </c>
      <c r="E206" s="2">
        <v>1367.922</v>
      </c>
      <c r="F206" s="2">
        <v>4.7536040000000002</v>
      </c>
      <c r="G206" s="2">
        <v>1197.9179999999999</v>
      </c>
      <c r="H206" s="2">
        <v>9008.6119999999992</v>
      </c>
      <c r="I206" s="2">
        <v>11779.54</v>
      </c>
    </row>
    <row r="207" spans="1:9" x14ac:dyDescent="0.2">
      <c r="A207" s="1">
        <v>2097</v>
      </c>
      <c r="B207" s="2">
        <v>114.63120000000001</v>
      </c>
      <c r="C207" s="2">
        <v>145.20349999999999</v>
      </c>
      <c r="D207" s="2">
        <v>950.34090000000003</v>
      </c>
      <c r="E207" s="2">
        <v>1383.4649999999999</v>
      </c>
      <c r="F207" s="2">
        <v>4.7977910000000001</v>
      </c>
      <c r="G207" s="2">
        <v>1223.4059999999999</v>
      </c>
      <c r="H207" s="2">
        <v>9124.6890000000003</v>
      </c>
      <c r="I207" s="2">
        <v>11924.55</v>
      </c>
    </row>
    <row r="208" spans="1:9" x14ac:dyDescent="0.2">
      <c r="A208" s="1">
        <v>2098</v>
      </c>
      <c r="B208" s="2">
        <v>114.8751</v>
      </c>
      <c r="C208" s="2">
        <v>145.51740000000001</v>
      </c>
      <c r="D208" s="2">
        <v>959.84699999999998</v>
      </c>
      <c r="E208" s="2">
        <v>1399.0630000000001</v>
      </c>
      <c r="F208" s="2">
        <v>4.8418190000000001</v>
      </c>
      <c r="G208" s="2">
        <v>1249.1489999999999</v>
      </c>
      <c r="H208" s="2">
        <v>9241.0159999999996</v>
      </c>
      <c r="I208" s="2">
        <v>12069.87</v>
      </c>
    </row>
    <row r="209" spans="1:9" x14ac:dyDescent="0.2">
      <c r="A209" s="1">
        <v>2099</v>
      </c>
      <c r="B209" s="2">
        <v>115.119</v>
      </c>
      <c r="C209" s="2">
        <v>145.8313</v>
      </c>
      <c r="D209" s="2">
        <v>969.39530000000002</v>
      </c>
      <c r="E209" s="2">
        <v>1414.771</v>
      </c>
      <c r="F209" s="2">
        <v>4.8856739999999999</v>
      </c>
      <c r="G209" s="2">
        <v>1275.146</v>
      </c>
      <c r="H209" s="2">
        <v>9357.59</v>
      </c>
      <c r="I209" s="2">
        <v>12215.51</v>
      </c>
    </row>
    <row r="210" spans="1:9" x14ac:dyDescent="0.2">
      <c r="A210" s="1">
        <v>2100</v>
      </c>
      <c r="B210" s="2">
        <v>115.36279999999999</v>
      </c>
      <c r="C210" s="2">
        <v>146.14500000000001</v>
      </c>
      <c r="D210" s="2">
        <v>978.98630000000003</v>
      </c>
      <c r="E210" s="2">
        <v>1430.5450000000001</v>
      </c>
      <c r="F210" s="2">
        <v>4.9293620000000002</v>
      </c>
      <c r="G210" s="2">
        <v>1301.3969999999999</v>
      </c>
      <c r="H210" s="2">
        <v>9474.4110000000001</v>
      </c>
      <c r="I210" s="2">
        <v>12361.46</v>
      </c>
    </row>
    <row r="213" spans="1:9" x14ac:dyDescent="0.2">
      <c r="E213" t="s">
        <v>47</v>
      </c>
      <c r="F213" s="2">
        <f>F210*9/5</f>
        <v>8.8728516000000006</v>
      </c>
    </row>
  </sheetData>
  <phoneticPr fontId="0" type="noConversion"/>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3"/>
  <sheetViews>
    <sheetView workbookViewId="0">
      <selection activeCell="B2" sqref="B2"/>
    </sheetView>
  </sheetViews>
  <sheetFormatPr defaultColWidth="8.85546875" defaultRowHeight="12.75" x14ac:dyDescent="0.2"/>
  <cols>
    <col min="1" max="1" width="18.7109375" customWidth="1"/>
    <col min="2" max="11" width="20.7109375" customWidth="1"/>
  </cols>
  <sheetData>
    <row r="1" spans="1:11" x14ac:dyDescent="0.2">
      <c r="A1" s="4" t="s">
        <v>77</v>
      </c>
      <c r="B1" s="5"/>
    </row>
    <row r="2" spans="1:11" ht="51" x14ac:dyDescent="0.2">
      <c r="A2" s="6" t="s">
        <v>60</v>
      </c>
      <c r="B2" s="67" t="s">
        <v>83</v>
      </c>
    </row>
    <row r="3" spans="1:11" x14ac:dyDescent="0.2">
      <c r="A3" s="8" t="s">
        <v>2</v>
      </c>
      <c r="B3" s="67" t="s">
        <v>73</v>
      </c>
    </row>
    <row r="4" spans="1:11" x14ac:dyDescent="0.2">
      <c r="A4" s="8" t="s">
        <v>66</v>
      </c>
      <c r="B4" s="67" t="s">
        <v>67</v>
      </c>
    </row>
    <row r="5" spans="1:11" x14ac:dyDescent="0.2">
      <c r="A5" s="6" t="s">
        <v>68</v>
      </c>
      <c r="B5" s="67" t="s">
        <v>69</v>
      </c>
    </row>
    <row r="6" spans="1:11" x14ac:dyDescent="0.2">
      <c r="A6" s="8" t="s">
        <v>3</v>
      </c>
      <c r="B6" s="68" t="s">
        <v>4</v>
      </c>
    </row>
    <row r="9" spans="1:11" ht="38.25" x14ac:dyDescent="0.2">
      <c r="A9" s="1" t="s">
        <v>12</v>
      </c>
      <c r="B9" s="3" t="s">
        <v>13</v>
      </c>
      <c r="C9" s="51" t="s">
        <v>14</v>
      </c>
      <c r="D9" s="3" t="s">
        <v>15</v>
      </c>
      <c r="E9" s="51" t="s">
        <v>16</v>
      </c>
      <c r="F9" s="51" t="s">
        <v>17</v>
      </c>
      <c r="G9" s="3" t="s">
        <v>33</v>
      </c>
      <c r="H9" s="16" t="s">
        <v>34</v>
      </c>
      <c r="I9" s="16" t="s">
        <v>32</v>
      </c>
      <c r="J9" s="3" t="s">
        <v>11</v>
      </c>
      <c r="K9" s="3" t="s">
        <v>29</v>
      </c>
    </row>
    <row r="10" spans="1:11" x14ac:dyDescent="0.2">
      <c r="A10" s="1">
        <v>1900</v>
      </c>
      <c r="B10" s="2">
        <v>4.4055059999999999</v>
      </c>
      <c r="C10" s="2">
        <v>7.4660849999999996</v>
      </c>
      <c r="D10" s="2">
        <v>293.57080000000002</v>
      </c>
      <c r="E10" s="2">
        <v>283.2</v>
      </c>
      <c r="F10" s="2">
        <v>6.1851999999999997E-2</v>
      </c>
      <c r="G10" s="2"/>
      <c r="H10" s="2">
        <v>0</v>
      </c>
      <c r="I10" s="2">
        <v>0</v>
      </c>
      <c r="J10" s="2">
        <f>BAU!H10-'US Alone'!H10</f>
        <v>0</v>
      </c>
      <c r="K10" s="2">
        <f>BAU!I10-'US Alone'!I10</f>
        <v>0</v>
      </c>
    </row>
    <row r="11" spans="1:11" x14ac:dyDescent="0.2">
      <c r="A11" s="1">
        <v>1901</v>
      </c>
      <c r="B11" s="2">
        <v>4.704828</v>
      </c>
      <c r="C11" s="2">
        <v>7.824014</v>
      </c>
      <c r="D11" s="2">
        <v>293.88440000000003</v>
      </c>
      <c r="E11" s="2">
        <v>283.36180000000002</v>
      </c>
      <c r="F11" s="2">
        <v>8.3655999999999994E-2</v>
      </c>
      <c r="G11" s="2"/>
      <c r="H11" s="2">
        <v>4.736866</v>
      </c>
      <c r="I11" s="2">
        <v>7.6003080000000001</v>
      </c>
      <c r="J11" s="2">
        <f>BAU!H11-'US Alone'!H11</f>
        <v>0</v>
      </c>
      <c r="K11" s="2">
        <f>BAU!I11-'US Alone'!I11</f>
        <v>0</v>
      </c>
    </row>
    <row r="12" spans="1:11" x14ac:dyDescent="0.2">
      <c r="A12" s="1">
        <v>1902</v>
      </c>
      <c r="B12" s="2">
        <v>4.7683340000000003</v>
      </c>
      <c r="C12" s="2">
        <v>7.922606</v>
      </c>
      <c r="D12" s="2">
        <v>294.21300000000002</v>
      </c>
      <c r="E12" s="2">
        <v>283.54989999999998</v>
      </c>
      <c r="F12" s="2">
        <v>8.5232000000000002E-2</v>
      </c>
      <c r="G12" s="2"/>
      <c r="H12" s="2">
        <v>9.688288</v>
      </c>
      <c r="I12" s="2">
        <v>15.46129</v>
      </c>
      <c r="J12" s="2">
        <f>BAU!H12-'US Alone'!H12</f>
        <v>0</v>
      </c>
      <c r="K12" s="2">
        <f>BAU!I12-'US Alone'!I12</f>
        <v>0</v>
      </c>
    </row>
    <row r="13" spans="1:11" x14ac:dyDescent="0.2">
      <c r="A13" s="1">
        <v>1903</v>
      </c>
      <c r="B13" s="2">
        <v>5.0593680000000001</v>
      </c>
      <c r="C13" s="2">
        <v>8.2675409999999996</v>
      </c>
      <c r="D13" s="2">
        <v>294.50020000000001</v>
      </c>
      <c r="E13" s="2">
        <v>283.69040000000001</v>
      </c>
      <c r="F13" s="2">
        <v>1.8682000000000001E-2</v>
      </c>
      <c r="G13" s="2"/>
      <c r="H13" s="2">
        <v>14.791589999999999</v>
      </c>
      <c r="I13" s="2">
        <v>23.513249999999999</v>
      </c>
      <c r="J13" s="2">
        <f>BAU!H13-'US Alone'!H13</f>
        <v>0</v>
      </c>
      <c r="K13" s="2">
        <f>BAU!I13-'US Alone'!I13</f>
        <v>0</v>
      </c>
    </row>
    <row r="14" spans="1:11" x14ac:dyDescent="0.2">
      <c r="A14" s="1">
        <v>1904</v>
      </c>
      <c r="B14" s="2">
        <v>5.1769319999999999</v>
      </c>
      <c r="C14" s="2">
        <v>8.4154800000000005</v>
      </c>
      <c r="D14" s="2">
        <v>294.6961</v>
      </c>
      <c r="E14" s="2">
        <v>283.76519999999999</v>
      </c>
      <c r="F14" s="2">
        <v>-6.2100000000000002E-2</v>
      </c>
      <c r="G14" s="2"/>
      <c r="H14" s="2">
        <v>20.12415</v>
      </c>
      <c r="I14" s="2">
        <v>31.836269999999999</v>
      </c>
      <c r="J14" s="2">
        <f>BAU!H14-'US Alone'!H14</f>
        <v>0</v>
      </c>
      <c r="K14" s="2">
        <f>BAU!I14-'US Alone'!I14</f>
        <v>0</v>
      </c>
    </row>
    <row r="15" spans="1:11" x14ac:dyDescent="0.2">
      <c r="A15" s="1">
        <v>1905</v>
      </c>
      <c r="B15" s="2">
        <v>5.4173660000000003</v>
      </c>
      <c r="C15" s="2">
        <v>8.6980529999999998</v>
      </c>
      <c r="D15" s="2">
        <v>294.92430000000002</v>
      </c>
      <c r="E15" s="2">
        <v>283.87479999999999</v>
      </c>
      <c r="F15" s="2">
        <v>-5.3710000000000001E-2</v>
      </c>
      <c r="G15" s="2"/>
      <c r="H15" s="2">
        <v>25.622810000000001</v>
      </c>
      <c r="I15" s="2">
        <v>40.35772</v>
      </c>
      <c r="J15" s="2">
        <f>BAU!H15-'US Alone'!H15</f>
        <v>0</v>
      </c>
      <c r="K15" s="2">
        <f>BAU!I15-'US Alone'!I15</f>
        <v>0</v>
      </c>
    </row>
    <row r="16" spans="1:11" x14ac:dyDescent="0.2">
      <c r="A16" s="1">
        <v>1906</v>
      </c>
      <c r="B16" s="2">
        <v>5.6494809999999998</v>
      </c>
      <c r="C16" s="2">
        <v>8.9793660000000006</v>
      </c>
      <c r="D16" s="2">
        <v>295.2355</v>
      </c>
      <c r="E16" s="2">
        <v>284.07490000000001</v>
      </c>
      <c r="F16" s="2">
        <v>-1.7840000000000002E-2</v>
      </c>
      <c r="G16" s="2"/>
      <c r="H16" s="2">
        <v>31.36204</v>
      </c>
      <c r="I16" s="2">
        <v>49.161259999999999</v>
      </c>
      <c r="J16" s="2">
        <f>BAU!H16-'US Alone'!H16</f>
        <v>0</v>
      </c>
      <c r="K16" s="2">
        <f>BAU!I16-'US Alone'!I16</f>
        <v>0</v>
      </c>
    </row>
    <row r="17" spans="1:11" x14ac:dyDescent="0.2">
      <c r="A17" s="1">
        <v>1907</v>
      </c>
      <c r="B17" s="2">
        <v>6.0120509999999996</v>
      </c>
      <c r="C17" s="2">
        <v>9.402901</v>
      </c>
      <c r="D17" s="2">
        <v>295.60820000000001</v>
      </c>
      <c r="E17" s="2">
        <v>284.34070000000003</v>
      </c>
      <c r="F17" s="2">
        <v>1.6017E-2</v>
      </c>
      <c r="G17" s="2"/>
      <c r="H17" s="2">
        <v>37.386290000000002</v>
      </c>
      <c r="I17" s="2">
        <v>58.29945</v>
      </c>
      <c r="J17" s="2">
        <f>BAU!H17-'US Alone'!H17</f>
        <v>0</v>
      </c>
      <c r="K17" s="2">
        <f>BAU!I17-'US Alone'!I17</f>
        <v>0</v>
      </c>
    </row>
    <row r="18" spans="1:11" x14ac:dyDescent="0.2">
      <c r="A18" s="1">
        <v>1908</v>
      </c>
      <c r="B18" s="2">
        <v>5.9363700000000001</v>
      </c>
      <c r="C18" s="2">
        <v>9.3293560000000006</v>
      </c>
      <c r="D18" s="2">
        <v>296.00049999999999</v>
      </c>
      <c r="E18" s="2">
        <v>284.6078</v>
      </c>
      <c r="F18" s="2">
        <v>3.7683000000000001E-2</v>
      </c>
      <c r="G18" s="2"/>
      <c r="H18" s="2">
        <v>43.611539999999998</v>
      </c>
      <c r="I18" s="2">
        <v>67.674769999999995</v>
      </c>
      <c r="J18" s="2">
        <f>BAU!H18-'US Alone'!H18</f>
        <v>0</v>
      </c>
      <c r="K18" s="2">
        <f>BAU!I18-'US Alone'!I18</f>
        <v>0</v>
      </c>
    </row>
    <row r="19" spans="1:11" x14ac:dyDescent="0.2">
      <c r="A19" s="1">
        <v>1909</v>
      </c>
      <c r="B19" s="2">
        <v>6.0706340000000001</v>
      </c>
      <c r="C19" s="2">
        <v>9.5010549999999991</v>
      </c>
      <c r="D19" s="2">
        <v>296.38299999999998</v>
      </c>
      <c r="E19" s="2">
        <v>284.86180000000002</v>
      </c>
      <c r="F19" s="2">
        <v>5.8175999999999999E-2</v>
      </c>
      <c r="G19" s="2"/>
      <c r="H19" s="2">
        <v>49.840719999999997</v>
      </c>
      <c r="I19" s="2">
        <v>77.068520000000007</v>
      </c>
      <c r="J19" s="2">
        <f>BAU!H19-'US Alone'!H19</f>
        <v>0</v>
      </c>
      <c r="K19" s="2">
        <f>BAU!I19-'US Alone'!I19</f>
        <v>0</v>
      </c>
    </row>
    <row r="20" spans="1:11" x14ac:dyDescent="0.2">
      <c r="A20" s="1">
        <v>1910</v>
      </c>
      <c r="B20" s="2">
        <v>6.2306290000000004</v>
      </c>
      <c r="C20" s="2">
        <v>9.7008360000000007</v>
      </c>
      <c r="D20" s="2">
        <v>296.78250000000003</v>
      </c>
      <c r="E20" s="2">
        <v>285.13260000000002</v>
      </c>
      <c r="F20" s="2">
        <v>8.1347000000000003E-2</v>
      </c>
      <c r="G20" s="2"/>
      <c r="H20" s="2">
        <v>56.216560000000001</v>
      </c>
      <c r="I20" s="2">
        <v>86.644490000000005</v>
      </c>
      <c r="J20" s="2">
        <f>BAU!H20-'US Alone'!H20</f>
        <v>0</v>
      </c>
      <c r="K20" s="2">
        <f>BAU!I20-'US Alone'!I20</f>
        <v>0</v>
      </c>
    </row>
    <row r="21" spans="1:11" x14ac:dyDescent="0.2">
      <c r="A21" s="1">
        <v>1911</v>
      </c>
      <c r="B21" s="2">
        <v>6.0733969999999999</v>
      </c>
      <c r="C21" s="2">
        <v>9.5460670000000007</v>
      </c>
      <c r="D21" s="2">
        <v>297.18099999999998</v>
      </c>
      <c r="E21" s="2">
        <v>285.39600000000002</v>
      </c>
      <c r="F21" s="2">
        <v>0.10072200000000001</v>
      </c>
      <c r="G21" s="2"/>
      <c r="H21" s="2">
        <v>62.635069999999999</v>
      </c>
      <c r="I21" s="2">
        <v>96.287289999999999</v>
      </c>
      <c r="J21" s="2">
        <f>BAU!H21-'US Alone'!H21</f>
        <v>0</v>
      </c>
      <c r="K21" s="2">
        <f>BAU!I21-'US Alone'!I21</f>
        <v>0</v>
      </c>
    </row>
    <row r="22" spans="1:11" x14ac:dyDescent="0.2">
      <c r="A22" s="1">
        <v>1912</v>
      </c>
      <c r="B22" s="2">
        <v>6.0781260000000001</v>
      </c>
      <c r="C22" s="2">
        <v>9.5885479999999994</v>
      </c>
      <c r="D22" s="2">
        <v>297.55700000000002</v>
      </c>
      <c r="E22" s="2">
        <v>285.63909999999998</v>
      </c>
      <c r="F22" s="2">
        <v>0.102307</v>
      </c>
      <c r="G22" s="2"/>
      <c r="H22" s="2">
        <v>68.95778</v>
      </c>
      <c r="I22" s="2">
        <v>105.8493</v>
      </c>
      <c r="J22" s="2">
        <f>BAU!H22-'US Alone'!H22</f>
        <v>0</v>
      </c>
      <c r="K22" s="2">
        <f>BAU!I22-'US Alone'!I22</f>
        <v>0</v>
      </c>
    </row>
    <row r="23" spans="1:11" x14ac:dyDescent="0.2">
      <c r="A23" s="1">
        <v>1913</v>
      </c>
      <c r="B23" s="2">
        <v>6.2200389999999999</v>
      </c>
      <c r="C23" s="2">
        <v>9.7729210000000002</v>
      </c>
      <c r="D23" s="2">
        <v>297.89749999999998</v>
      </c>
      <c r="E23" s="2">
        <v>285.84050000000002</v>
      </c>
      <c r="F23" s="2">
        <v>7.6780000000000001E-2</v>
      </c>
      <c r="G23" s="2"/>
      <c r="H23" s="2">
        <v>75.339280000000002</v>
      </c>
      <c r="I23" s="2">
        <v>115.50700000000001</v>
      </c>
      <c r="J23" s="2">
        <f>BAU!H23-'US Alone'!H23</f>
        <v>0</v>
      </c>
      <c r="K23" s="2">
        <f>BAU!I23-'US Alone'!I23</f>
        <v>0</v>
      </c>
    </row>
    <row r="24" spans="1:11" x14ac:dyDescent="0.2">
      <c r="A24" s="1">
        <v>1914</v>
      </c>
      <c r="B24" s="2">
        <v>5.8619570000000003</v>
      </c>
      <c r="C24" s="2">
        <v>9.3867119999999993</v>
      </c>
      <c r="D24" s="2">
        <v>298.1986</v>
      </c>
      <c r="E24" s="2">
        <v>285.97449999999998</v>
      </c>
      <c r="F24" s="2">
        <v>6.4623E-2</v>
      </c>
      <c r="G24" s="2"/>
      <c r="H24" s="2">
        <v>81.675899999999999</v>
      </c>
      <c r="I24" s="2">
        <v>125.13509999999999</v>
      </c>
      <c r="J24" s="2">
        <f>BAU!H24-'US Alone'!H24</f>
        <v>0</v>
      </c>
      <c r="K24" s="2">
        <f>BAU!I24-'US Alone'!I24</f>
        <v>0</v>
      </c>
    </row>
    <row r="25" spans="1:11" x14ac:dyDescent="0.2">
      <c r="A25" s="1">
        <v>1915</v>
      </c>
      <c r="B25" s="2">
        <v>5.7732679999999998</v>
      </c>
      <c r="C25" s="2">
        <v>9.3122469999999993</v>
      </c>
      <c r="D25" s="2">
        <v>298.483</v>
      </c>
      <c r="E25" s="2">
        <v>286.08580000000001</v>
      </c>
      <c r="F25" s="2">
        <v>8.1813999999999998E-2</v>
      </c>
      <c r="G25" s="2"/>
      <c r="H25" s="2">
        <v>87.753900000000002</v>
      </c>
      <c r="I25" s="2">
        <v>134.4939</v>
      </c>
      <c r="J25" s="2">
        <f>BAU!H25-'US Alone'!H25</f>
        <v>0</v>
      </c>
      <c r="K25" s="2">
        <f>BAU!I25-'US Alone'!I25</f>
        <v>0</v>
      </c>
    </row>
    <row r="26" spans="1:11" x14ac:dyDescent="0.2">
      <c r="A26" s="1">
        <v>1916</v>
      </c>
      <c r="B26" s="2">
        <v>6.0234610000000002</v>
      </c>
      <c r="C26" s="2">
        <v>9.6190200000000008</v>
      </c>
      <c r="D26" s="2">
        <v>298.79860000000002</v>
      </c>
      <c r="E26" s="2">
        <v>286.22910000000002</v>
      </c>
      <c r="F26" s="2">
        <v>0.108168</v>
      </c>
      <c r="G26" s="2"/>
      <c r="H26" s="2">
        <v>93.872150000000005</v>
      </c>
      <c r="I26" s="2">
        <v>143.9211</v>
      </c>
      <c r="J26" s="2">
        <f>BAU!H26-'US Alone'!H26</f>
        <v>0</v>
      </c>
      <c r="K26" s="2">
        <f>BAU!I26-'US Alone'!I26</f>
        <v>0</v>
      </c>
    </row>
    <row r="27" spans="1:11" x14ac:dyDescent="0.2">
      <c r="A27" s="1">
        <v>1917</v>
      </c>
      <c r="B27" s="2">
        <v>6.1783289999999997</v>
      </c>
      <c r="C27" s="2">
        <v>9.8234049999999993</v>
      </c>
      <c r="D27" s="2">
        <v>299.15249999999997</v>
      </c>
      <c r="E27" s="2">
        <v>286.41969999999998</v>
      </c>
      <c r="F27" s="2">
        <v>0.133467</v>
      </c>
      <c r="G27" s="2"/>
      <c r="H27" s="2">
        <v>100.2086</v>
      </c>
      <c r="I27" s="2">
        <v>153.61680000000001</v>
      </c>
      <c r="J27" s="2">
        <f>BAU!H27-'US Alone'!H27</f>
        <v>0</v>
      </c>
      <c r="K27" s="2">
        <f>BAU!I27-'US Alone'!I27</f>
        <v>0</v>
      </c>
    </row>
    <row r="28" spans="1:11" x14ac:dyDescent="0.2">
      <c r="A28" s="1">
        <v>1918</v>
      </c>
      <c r="B28" s="2">
        <v>6.1354559999999996</v>
      </c>
      <c r="C28" s="2">
        <v>9.79711</v>
      </c>
      <c r="D28" s="2">
        <v>299.51740000000001</v>
      </c>
      <c r="E28" s="2">
        <v>286.62549999999999</v>
      </c>
      <c r="F28" s="2">
        <v>0.15545600000000001</v>
      </c>
      <c r="G28" s="2"/>
      <c r="H28" s="2">
        <v>106.62820000000001</v>
      </c>
      <c r="I28" s="2">
        <v>163.43029999999999</v>
      </c>
      <c r="J28" s="2">
        <f>BAU!H28-'US Alone'!H28</f>
        <v>0</v>
      </c>
      <c r="K28" s="2">
        <f>BAU!I28-'US Alone'!I28</f>
        <v>0</v>
      </c>
    </row>
    <row r="29" spans="1:11" x14ac:dyDescent="0.2">
      <c r="A29" s="1">
        <v>1919</v>
      </c>
      <c r="B29" s="2">
        <v>5.685905</v>
      </c>
      <c r="C29" s="2">
        <v>9.3170719999999996</v>
      </c>
      <c r="D29" s="2">
        <v>299.85489999999999</v>
      </c>
      <c r="E29" s="2">
        <v>286.7765</v>
      </c>
      <c r="F29" s="2">
        <v>0.17194599999999999</v>
      </c>
      <c r="G29" s="2"/>
      <c r="H29" s="2">
        <v>112.8518</v>
      </c>
      <c r="I29" s="2">
        <v>173.04750000000001</v>
      </c>
      <c r="J29" s="2">
        <f>BAU!H29-'US Alone'!H29</f>
        <v>0</v>
      </c>
      <c r="K29" s="2">
        <f>BAU!I29-'US Alone'!I29</f>
        <v>0</v>
      </c>
    </row>
    <row r="30" spans="1:11" x14ac:dyDescent="0.2">
      <c r="A30" s="1">
        <v>1920</v>
      </c>
      <c r="B30" s="2">
        <v>6.1270720000000001</v>
      </c>
      <c r="C30" s="2">
        <v>9.8477589999999999</v>
      </c>
      <c r="D30" s="2">
        <v>300.173</v>
      </c>
      <c r="E30" s="2">
        <v>286.90629999999999</v>
      </c>
      <c r="F30" s="2">
        <v>0.175959</v>
      </c>
      <c r="G30" s="2"/>
      <c r="H30" s="2">
        <v>118.9605</v>
      </c>
      <c r="I30" s="2">
        <v>182.5635</v>
      </c>
      <c r="J30" s="2">
        <f>BAU!H30-'US Alone'!H30</f>
        <v>0</v>
      </c>
      <c r="K30" s="2">
        <f>BAU!I30-'US Alone'!I30</f>
        <v>0</v>
      </c>
    </row>
    <row r="31" spans="1:11" x14ac:dyDescent="0.2">
      <c r="A31" s="1">
        <v>1921</v>
      </c>
      <c r="B31" s="2">
        <v>5.8672639999999996</v>
      </c>
      <c r="C31" s="2">
        <v>9.5655809999999999</v>
      </c>
      <c r="D31" s="2">
        <v>300.49029999999999</v>
      </c>
      <c r="E31" s="2">
        <v>287.04199999999997</v>
      </c>
      <c r="F31" s="2">
        <v>0.16980899999999999</v>
      </c>
      <c r="G31" s="2"/>
      <c r="H31" s="2">
        <v>125.25069999999999</v>
      </c>
      <c r="I31" s="2">
        <v>192.30549999999999</v>
      </c>
      <c r="J31" s="2">
        <f>BAU!H31-'US Alone'!H31</f>
        <v>0</v>
      </c>
      <c r="K31" s="2">
        <f>BAU!I31-'US Alone'!I31</f>
        <v>0</v>
      </c>
    </row>
    <row r="32" spans="1:11" x14ac:dyDescent="0.2">
      <c r="A32" s="1">
        <v>1922</v>
      </c>
      <c r="B32" s="2">
        <v>5.9756020000000003</v>
      </c>
      <c r="C32" s="2">
        <v>9.7362520000000004</v>
      </c>
      <c r="D32" s="2">
        <v>300.7817</v>
      </c>
      <c r="E32" s="2">
        <v>287.17750000000001</v>
      </c>
      <c r="F32" s="2">
        <v>0.17105300000000001</v>
      </c>
      <c r="G32" s="2"/>
      <c r="H32" s="2">
        <v>131.4195</v>
      </c>
      <c r="I32" s="2">
        <v>201.93510000000001</v>
      </c>
      <c r="J32" s="2">
        <f>BAU!H32-'US Alone'!H32</f>
        <v>0</v>
      </c>
      <c r="K32" s="2">
        <f>BAU!I32-'US Alone'!I32</f>
        <v>0</v>
      </c>
    </row>
    <row r="33" spans="1:11" x14ac:dyDescent="0.2">
      <c r="A33" s="1">
        <v>1923</v>
      </c>
      <c r="B33" s="2">
        <v>6.4500760000000001</v>
      </c>
      <c r="C33" s="2">
        <v>10.29659</v>
      </c>
      <c r="D33" s="2">
        <v>301.1069</v>
      </c>
      <c r="E33" s="2">
        <v>287.36759999999998</v>
      </c>
      <c r="F33" s="2">
        <v>0.18004500000000001</v>
      </c>
      <c r="G33" s="2"/>
      <c r="H33" s="2">
        <v>137.83920000000001</v>
      </c>
      <c r="I33" s="2">
        <v>211.88140000000001</v>
      </c>
      <c r="J33" s="2">
        <f>BAU!H33-'US Alone'!H33</f>
        <v>0</v>
      </c>
      <c r="K33" s="2">
        <f>BAU!I33-'US Alone'!I33</f>
        <v>0</v>
      </c>
    </row>
    <row r="34" spans="1:11" x14ac:dyDescent="0.2">
      <c r="A34" s="1">
        <v>1924</v>
      </c>
      <c r="B34" s="2">
        <v>6.4775099999999997</v>
      </c>
      <c r="C34" s="2">
        <v>10.348710000000001</v>
      </c>
      <c r="D34" s="2">
        <v>301.4683</v>
      </c>
      <c r="E34" s="2">
        <v>287.62259999999998</v>
      </c>
      <c r="F34" s="2">
        <v>0.18882399999999999</v>
      </c>
      <c r="G34" s="2"/>
      <c r="H34" s="2">
        <v>144.5703</v>
      </c>
      <c r="I34" s="2">
        <v>222.19759999999999</v>
      </c>
      <c r="J34" s="2">
        <f>BAU!H34-'US Alone'!H34</f>
        <v>0</v>
      </c>
      <c r="K34" s="2">
        <f>BAU!I34-'US Alone'!I34</f>
        <v>0</v>
      </c>
    </row>
    <row r="35" spans="1:11" x14ac:dyDescent="0.2">
      <c r="A35" s="1">
        <v>1925</v>
      </c>
      <c r="B35" s="2">
        <v>6.5254310000000002</v>
      </c>
      <c r="C35" s="2">
        <v>10.428380000000001</v>
      </c>
      <c r="D35" s="2">
        <v>301.82459999999998</v>
      </c>
      <c r="E35" s="2">
        <v>287.85629999999998</v>
      </c>
      <c r="F35" s="2">
        <v>0.195328</v>
      </c>
      <c r="G35" s="2"/>
      <c r="H35" s="2">
        <v>151.3383</v>
      </c>
      <c r="I35" s="2">
        <v>232.5762</v>
      </c>
      <c r="J35" s="2">
        <f>BAU!H35-'US Alone'!H35</f>
        <v>0</v>
      </c>
      <c r="K35" s="2">
        <f>BAU!I35-'US Alone'!I35</f>
        <v>0</v>
      </c>
    </row>
    <row r="36" spans="1:11" x14ac:dyDescent="0.2">
      <c r="A36" s="1">
        <v>1926</v>
      </c>
      <c r="B36" s="2">
        <v>6.482856</v>
      </c>
      <c r="C36" s="2">
        <v>10.412839999999999</v>
      </c>
      <c r="D36" s="2">
        <v>302.17759999999998</v>
      </c>
      <c r="E36" s="2">
        <v>288.08530000000002</v>
      </c>
      <c r="F36" s="2">
        <v>0.20443700000000001</v>
      </c>
      <c r="G36" s="2"/>
      <c r="H36" s="2">
        <v>158.1223</v>
      </c>
      <c r="I36" s="2">
        <v>242.99870000000001</v>
      </c>
      <c r="J36" s="2">
        <f>BAU!H36-'US Alone'!H36</f>
        <v>0</v>
      </c>
      <c r="K36" s="2">
        <f>BAU!I36-'US Alone'!I36</f>
        <v>0</v>
      </c>
    </row>
    <row r="37" spans="1:11" x14ac:dyDescent="0.2">
      <c r="A37" s="1">
        <v>1927</v>
      </c>
      <c r="B37" s="2">
        <v>6.9714119999999999</v>
      </c>
      <c r="C37" s="2">
        <v>10.973140000000001</v>
      </c>
      <c r="D37" s="2">
        <v>302.54840000000002</v>
      </c>
      <c r="E37" s="2">
        <v>288.33929999999998</v>
      </c>
      <c r="F37" s="2">
        <v>0.21559700000000001</v>
      </c>
      <c r="G37" s="2"/>
      <c r="H37" s="2">
        <v>165.0659</v>
      </c>
      <c r="I37" s="2">
        <v>253.6217</v>
      </c>
      <c r="J37" s="2">
        <f>BAU!H37-'US Alone'!H37</f>
        <v>0</v>
      </c>
      <c r="K37" s="2">
        <f>BAU!I37-'US Alone'!I37</f>
        <v>0</v>
      </c>
    </row>
    <row r="38" spans="1:11" x14ac:dyDescent="0.2">
      <c r="A38" s="1">
        <v>1928</v>
      </c>
      <c r="B38" s="2">
        <v>6.9786659999999996</v>
      </c>
      <c r="C38" s="2">
        <v>11.00273</v>
      </c>
      <c r="D38" s="2">
        <v>302.95139999999998</v>
      </c>
      <c r="E38" s="2">
        <v>288.6293</v>
      </c>
      <c r="F38" s="2">
        <v>0.22375600000000001</v>
      </c>
      <c r="G38" s="2"/>
      <c r="H38" s="2">
        <v>172.32140000000001</v>
      </c>
      <c r="I38" s="2">
        <v>264.60590000000002</v>
      </c>
      <c r="J38" s="2">
        <f>BAU!H38-'US Alone'!H38</f>
        <v>0</v>
      </c>
      <c r="K38" s="2">
        <f>BAU!I38-'US Alone'!I38</f>
        <v>0</v>
      </c>
    </row>
    <row r="39" spans="1:11" x14ac:dyDescent="0.2">
      <c r="A39" s="1">
        <v>1929</v>
      </c>
      <c r="B39" s="2">
        <v>7.3793420000000003</v>
      </c>
      <c r="C39" s="2">
        <v>11.456329999999999</v>
      </c>
      <c r="D39" s="2">
        <v>303.35539999999997</v>
      </c>
      <c r="E39" s="2">
        <v>288.89190000000002</v>
      </c>
      <c r="F39" s="2">
        <v>0.22039</v>
      </c>
      <c r="G39" s="2"/>
      <c r="H39" s="2">
        <v>179.73400000000001</v>
      </c>
      <c r="I39" s="2">
        <v>275.77870000000001</v>
      </c>
      <c r="J39" s="2">
        <f>BAU!H39-'US Alone'!H39</f>
        <v>0</v>
      </c>
      <c r="K39" s="2">
        <f>BAU!I39-'US Alone'!I39</f>
        <v>0</v>
      </c>
    </row>
    <row r="40" spans="1:11" x14ac:dyDescent="0.2">
      <c r="A40" s="1">
        <v>1930</v>
      </c>
      <c r="B40" s="2">
        <v>7.3348399999999998</v>
      </c>
      <c r="C40" s="2">
        <v>11.3871</v>
      </c>
      <c r="D40" s="2">
        <v>303.7629</v>
      </c>
      <c r="E40" s="2">
        <v>289.11430000000001</v>
      </c>
      <c r="F40" s="2">
        <v>0.21554400000000001</v>
      </c>
      <c r="G40" s="2"/>
      <c r="H40" s="2">
        <v>187.3817</v>
      </c>
      <c r="I40" s="2">
        <v>287.20909999999998</v>
      </c>
      <c r="J40" s="2">
        <f>BAU!H40-'US Alone'!H40</f>
        <v>0</v>
      </c>
      <c r="K40" s="2">
        <f>BAU!I40-'US Alone'!I40</f>
        <v>0</v>
      </c>
    </row>
    <row r="41" spans="1:11" x14ac:dyDescent="0.2">
      <c r="A41" s="1">
        <v>1931</v>
      </c>
      <c r="B41" s="2">
        <v>6.9613060000000004</v>
      </c>
      <c r="C41" s="2">
        <v>10.99119</v>
      </c>
      <c r="D41" s="2">
        <v>304.13959999999997</v>
      </c>
      <c r="E41" s="2">
        <v>289.26339999999999</v>
      </c>
      <c r="F41" s="2">
        <v>0.21851200000000001</v>
      </c>
      <c r="G41" s="2"/>
      <c r="H41" s="2">
        <v>194.85919999999999</v>
      </c>
      <c r="I41" s="2">
        <v>298.4477</v>
      </c>
      <c r="J41" s="2">
        <f>BAU!H41-'US Alone'!H41</f>
        <v>0</v>
      </c>
      <c r="K41" s="2">
        <f>BAU!I41-'US Alone'!I41</f>
        <v>0</v>
      </c>
    </row>
    <row r="42" spans="1:11" x14ac:dyDescent="0.2">
      <c r="A42" s="1">
        <v>1932</v>
      </c>
      <c r="B42" s="2">
        <v>6.2597769999999997</v>
      </c>
      <c r="C42" s="2">
        <v>10.26728</v>
      </c>
      <c r="D42" s="2">
        <v>304.45339999999999</v>
      </c>
      <c r="E42" s="2">
        <v>289.32799999999997</v>
      </c>
      <c r="F42" s="2">
        <v>0.21932099999999999</v>
      </c>
      <c r="G42" s="2"/>
      <c r="H42" s="2">
        <v>201.83779999999999</v>
      </c>
      <c r="I42" s="2">
        <v>309.16739999999999</v>
      </c>
      <c r="J42" s="2">
        <f>BAU!H42-'US Alone'!H42</f>
        <v>0</v>
      </c>
      <c r="K42" s="2">
        <f>BAU!I42-'US Alone'!I42</f>
        <v>0</v>
      </c>
    </row>
    <row r="43" spans="1:11" x14ac:dyDescent="0.2">
      <c r="A43" s="1">
        <v>1933</v>
      </c>
      <c r="B43" s="2">
        <v>6.4049079999999998</v>
      </c>
      <c r="C43" s="2">
        <v>10.455909999999999</v>
      </c>
      <c r="D43" s="2">
        <v>304.7174</v>
      </c>
      <c r="E43" s="2">
        <v>289.39089999999999</v>
      </c>
      <c r="F43" s="2">
        <v>0.21585599999999999</v>
      </c>
      <c r="G43" s="2"/>
      <c r="H43" s="2">
        <v>208.43219999999999</v>
      </c>
      <c r="I43" s="2">
        <v>319.50549999999998</v>
      </c>
      <c r="J43" s="2">
        <f>BAU!H43-'US Alone'!H43</f>
        <v>0</v>
      </c>
      <c r="K43" s="2">
        <f>BAU!I43-'US Alone'!I43</f>
        <v>0</v>
      </c>
    </row>
    <row r="44" spans="1:11" x14ac:dyDescent="0.2">
      <c r="A44" s="1">
        <v>1934</v>
      </c>
      <c r="B44" s="2">
        <v>6.6445639999999999</v>
      </c>
      <c r="C44" s="2">
        <v>10.760249999999999</v>
      </c>
      <c r="D44" s="2">
        <v>305.00470000000001</v>
      </c>
      <c r="E44" s="2">
        <v>289.53190000000001</v>
      </c>
      <c r="F44" s="2">
        <v>0.21787400000000001</v>
      </c>
      <c r="G44" s="2"/>
      <c r="H44" s="2">
        <v>215.21080000000001</v>
      </c>
      <c r="I44" s="2">
        <v>330.07549999999998</v>
      </c>
      <c r="J44" s="2">
        <f>BAU!H44-'US Alone'!H44</f>
        <v>0</v>
      </c>
      <c r="K44" s="2">
        <f>BAU!I44-'US Alone'!I44</f>
        <v>0</v>
      </c>
    </row>
    <row r="45" spans="1:11" x14ac:dyDescent="0.2">
      <c r="A45" s="1">
        <v>1935</v>
      </c>
      <c r="B45" s="2">
        <v>6.8219729999999998</v>
      </c>
      <c r="C45" s="2">
        <v>10.97645</v>
      </c>
      <c r="D45" s="2">
        <v>305.3227</v>
      </c>
      <c r="E45" s="2">
        <v>289.75290000000001</v>
      </c>
      <c r="F45" s="2">
        <v>0.22536900000000001</v>
      </c>
      <c r="G45" s="2"/>
      <c r="H45" s="2">
        <v>222.20959999999999</v>
      </c>
      <c r="I45" s="2">
        <v>340.91680000000002</v>
      </c>
      <c r="J45" s="2">
        <f>BAU!H45-'US Alone'!H45</f>
        <v>0</v>
      </c>
      <c r="K45" s="2">
        <f>BAU!I45-'US Alone'!I45</f>
        <v>0</v>
      </c>
    </row>
    <row r="46" spans="1:11" x14ac:dyDescent="0.2">
      <c r="A46" s="1">
        <v>1936</v>
      </c>
      <c r="B46" s="2">
        <v>7.2097619999999996</v>
      </c>
      <c r="C46" s="2">
        <v>11.450100000000001</v>
      </c>
      <c r="D46" s="2">
        <v>305.67419999999998</v>
      </c>
      <c r="E46" s="2">
        <v>290.04360000000003</v>
      </c>
      <c r="F46" s="2">
        <v>0.23600099999999999</v>
      </c>
      <c r="G46" s="2"/>
      <c r="H46" s="2">
        <v>229.46889999999999</v>
      </c>
      <c r="I46" s="2">
        <v>352.07089999999999</v>
      </c>
      <c r="J46" s="2">
        <f>BAU!H46-'US Alone'!H46</f>
        <v>0</v>
      </c>
      <c r="K46" s="2">
        <f>BAU!I46-'US Alone'!I46</f>
        <v>0</v>
      </c>
    </row>
    <row r="47" spans="1:11" x14ac:dyDescent="0.2">
      <c r="A47" s="1">
        <v>1937</v>
      </c>
      <c r="B47" s="2">
        <v>7.4089029999999996</v>
      </c>
      <c r="C47" s="2">
        <v>11.71157</v>
      </c>
      <c r="D47" s="2">
        <v>306.0659</v>
      </c>
      <c r="E47" s="2">
        <v>290.37259999999998</v>
      </c>
      <c r="F47" s="2">
        <v>0.249253</v>
      </c>
      <c r="G47" s="2"/>
      <c r="H47" s="2">
        <v>237.05099999999999</v>
      </c>
      <c r="I47" s="2">
        <v>363.61900000000003</v>
      </c>
      <c r="J47" s="2">
        <f>BAU!H47-'US Alone'!H47</f>
        <v>0</v>
      </c>
      <c r="K47" s="2">
        <f>BAU!I47-'US Alone'!I47</f>
        <v>0</v>
      </c>
    </row>
    <row r="48" spans="1:11" x14ac:dyDescent="0.2">
      <c r="A48" s="1">
        <v>1938</v>
      </c>
      <c r="B48" s="2">
        <v>7.1617170000000003</v>
      </c>
      <c r="C48" s="2">
        <v>11.456110000000001</v>
      </c>
      <c r="D48" s="2">
        <v>306.45549999999997</v>
      </c>
      <c r="E48" s="2">
        <v>290.67759999999998</v>
      </c>
      <c r="F48" s="2">
        <v>0.25768999999999997</v>
      </c>
      <c r="G48" s="2"/>
      <c r="H48" s="2">
        <v>244.66730000000001</v>
      </c>
      <c r="I48" s="2">
        <v>375.23480000000001</v>
      </c>
      <c r="J48" s="2">
        <f>BAU!H48-'US Alone'!H48</f>
        <v>0</v>
      </c>
      <c r="K48" s="2">
        <f>BAU!I48-'US Alone'!I48</f>
        <v>0</v>
      </c>
    </row>
    <row r="49" spans="1:11" x14ac:dyDescent="0.2">
      <c r="A49" s="1">
        <v>1939</v>
      </c>
      <c r="B49" s="2">
        <v>7.4009499999999999</v>
      </c>
      <c r="C49" s="2">
        <v>11.755319999999999</v>
      </c>
      <c r="D49" s="2">
        <v>306.82850000000002</v>
      </c>
      <c r="E49" s="2">
        <v>290.96370000000002</v>
      </c>
      <c r="F49" s="2">
        <v>0.26225500000000002</v>
      </c>
      <c r="G49" s="2"/>
      <c r="H49" s="2">
        <v>252.21969999999999</v>
      </c>
      <c r="I49" s="2">
        <v>386.80309999999997</v>
      </c>
      <c r="J49" s="2">
        <f>BAU!H49-'US Alone'!H49</f>
        <v>0</v>
      </c>
      <c r="K49" s="2">
        <f>BAU!I49-'US Alone'!I49</f>
        <v>0</v>
      </c>
    </row>
    <row r="50" spans="1:11" x14ac:dyDescent="0.2">
      <c r="A50" s="1">
        <v>1940</v>
      </c>
      <c r="B50" s="2">
        <v>7.784662</v>
      </c>
      <c r="C50" s="2">
        <v>12.1943</v>
      </c>
      <c r="D50" s="2">
        <v>307.23099999999999</v>
      </c>
      <c r="E50" s="2">
        <v>291.28879999999998</v>
      </c>
      <c r="F50" s="2">
        <v>0.26808999999999999</v>
      </c>
      <c r="G50" s="2"/>
      <c r="H50" s="2">
        <v>260.06979999999999</v>
      </c>
      <c r="I50" s="2">
        <v>398.72309999999999</v>
      </c>
      <c r="J50" s="2">
        <f>BAU!H50-'US Alone'!H50</f>
        <v>0</v>
      </c>
      <c r="K50" s="2">
        <f>BAU!I50-'US Alone'!I50</f>
        <v>0</v>
      </c>
    </row>
    <row r="51" spans="1:11" x14ac:dyDescent="0.2">
      <c r="A51" s="1">
        <v>1941</v>
      </c>
      <c r="B51" s="2">
        <v>7.8509479999999998</v>
      </c>
      <c r="C51" s="2">
        <v>12.3622</v>
      </c>
      <c r="D51" s="2">
        <v>307.6576</v>
      </c>
      <c r="E51" s="2">
        <v>291.65629999999999</v>
      </c>
      <c r="F51" s="2">
        <v>0.27528900000000001</v>
      </c>
      <c r="G51" s="2"/>
      <c r="H51" s="2">
        <v>268.18830000000003</v>
      </c>
      <c r="I51" s="2">
        <v>410.9803</v>
      </c>
      <c r="J51" s="2">
        <f>BAU!H51-'US Alone'!H51</f>
        <v>0</v>
      </c>
      <c r="K51" s="2">
        <f>BAU!I51-'US Alone'!I51</f>
        <v>0</v>
      </c>
    </row>
    <row r="52" spans="1:11" x14ac:dyDescent="0.2">
      <c r="A52" s="1">
        <v>1942</v>
      </c>
      <c r="B52" s="2">
        <v>7.9438890000000004</v>
      </c>
      <c r="C52" s="2">
        <v>12.53558</v>
      </c>
      <c r="D52" s="2">
        <v>308.08589999999998</v>
      </c>
      <c r="E52" s="2">
        <v>292.01319999999998</v>
      </c>
      <c r="F52" s="2">
        <v>0.281142</v>
      </c>
      <c r="G52" s="2"/>
      <c r="H52" s="2">
        <v>276.38560000000001</v>
      </c>
      <c r="I52" s="2">
        <v>423.40750000000003</v>
      </c>
      <c r="J52" s="2">
        <f>BAU!H52-'US Alone'!H52</f>
        <v>0</v>
      </c>
      <c r="K52" s="2">
        <f>BAU!I52-'US Alone'!I52</f>
        <v>0</v>
      </c>
    </row>
    <row r="53" spans="1:11" x14ac:dyDescent="0.2">
      <c r="A53" s="1">
        <v>1943</v>
      </c>
      <c r="B53" s="2">
        <v>8.1016910000000006</v>
      </c>
      <c r="C53" s="2">
        <v>12.785589999999999</v>
      </c>
      <c r="D53" s="2">
        <v>308.51609999999999</v>
      </c>
      <c r="E53" s="2">
        <v>292.35700000000003</v>
      </c>
      <c r="F53" s="2">
        <v>0.28258800000000001</v>
      </c>
      <c r="G53" s="2"/>
      <c r="H53" s="2">
        <v>284.70209999999997</v>
      </c>
      <c r="I53" s="2">
        <v>436.0369</v>
      </c>
      <c r="J53" s="2">
        <f>BAU!H53-'US Alone'!H53</f>
        <v>0</v>
      </c>
      <c r="K53" s="2">
        <f>BAU!I53-'US Alone'!I53</f>
        <v>0</v>
      </c>
    </row>
    <row r="54" spans="1:11" x14ac:dyDescent="0.2">
      <c r="A54" s="1">
        <v>1944</v>
      </c>
      <c r="B54" s="2">
        <v>8.0613460000000003</v>
      </c>
      <c r="C54" s="2">
        <v>12.816269999999999</v>
      </c>
      <c r="D54" s="2">
        <v>308.94389999999999</v>
      </c>
      <c r="E54" s="2">
        <v>292.68099999999998</v>
      </c>
      <c r="F54" s="2">
        <v>0.28574300000000002</v>
      </c>
      <c r="G54" s="2"/>
      <c r="H54" s="2">
        <v>293.10390000000001</v>
      </c>
      <c r="I54" s="2">
        <v>448.834</v>
      </c>
      <c r="J54" s="2">
        <f>BAU!H54-'US Alone'!H54</f>
        <v>0</v>
      </c>
      <c r="K54" s="2">
        <f>BAU!I54-'US Alone'!I54</f>
        <v>0</v>
      </c>
    </row>
    <row r="55" spans="1:11" x14ac:dyDescent="0.2">
      <c r="A55" s="1">
        <v>1945</v>
      </c>
      <c r="B55" s="2">
        <v>7.1802440000000001</v>
      </c>
      <c r="C55" s="2">
        <v>11.94032</v>
      </c>
      <c r="D55" s="2">
        <v>309.32350000000002</v>
      </c>
      <c r="E55" s="2">
        <v>292.9556</v>
      </c>
      <c r="F55" s="2">
        <v>0.293931</v>
      </c>
      <c r="G55" s="2"/>
      <c r="H55" s="2">
        <v>301.14890000000003</v>
      </c>
      <c r="I55" s="2">
        <v>461.32170000000002</v>
      </c>
      <c r="J55" s="2">
        <f>BAU!H55-'US Alone'!H55</f>
        <v>0</v>
      </c>
      <c r="K55" s="2">
        <f>BAU!I55-'US Alone'!I55</f>
        <v>0</v>
      </c>
    </row>
    <row r="56" spans="1:11" x14ac:dyDescent="0.2">
      <c r="A56" s="1">
        <v>1946</v>
      </c>
      <c r="B56" s="2">
        <v>7.8771979999999999</v>
      </c>
      <c r="C56" s="2">
        <v>12.778890000000001</v>
      </c>
      <c r="D56" s="2">
        <v>309.67579999999998</v>
      </c>
      <c r="E56" s="2">
        <v>293.24439999999998</v>
      </c>
      <c r="F56" s="2">
        <v>0.304201</v>
      </c>
      <c r="G56" s="2"/>
      <c r="H56" s="2">
        <v>308.90410000000003</v>
      </c>
      <c r="I56" s="2">
        <v>473.57650000000001</v>
      </c>
      <c r="J56" s="2">
        <f>BAU!H56-'US Alone'!H56</f>
        <v>0</v>
      </c>
      <c r="K56" s="2">
        <f>BAU!I56-'US Alone'!I56</f>
        <v>0</v>
      </c>
    </row>
    <row r="57" spans="1:11" x14ac:dyDescent="0.2">
      <c r="A57" s="1">
        <v>1947</v>
      </c>
      <c r="B57" s="2">
        <v>8.4781049999999993</v>
      </c>
      <c r="C57" s="2">
        <v>13.5426</v>
      </c>
      <c r="D57" s="2">
        <v>310.11099999999999</v>
      </c>
      <c r="E57" s="2">
        <v>293.68669999999997</v>
      </c>
      <c r="F57" s="2">
        <v>0.31492500000000001</v>
      </c>
      <c r="G57" s="2"/>
      <c r="H57" s="2">
        <v>317.32729999999998</v>
      </c>
      <c r="I57" s="2">
        <v>486.64179999999999</v>
      </c>
      <c r="J57" s="2">
        <f>BAU!H57-'US Alone'!H57</f>
        <v>0</v>
      </c>
      <c r="K57" s="2">
        <f>BAU!I57-'US Alone'!I57</f>
        <v>0</v>
      </c>
    </row>
    <row r="58" spans="1:11" x14ac:dyDescent="0.2">
      <c r="A58" s="1">
        <v>1948</v>
      </c>
      <c r="B58" s="2">
        <v>8.7370190000000001</v>
      </c>
      <c r="C58" s="2">
        <v>13.93136</v>
      </c>
      <c r="D58" s="2">
        <v>310.59570000000002</v>
      </c>
      <c r="E58" s="2">
        <v>294.23790000000002</v>
      </c>
      <c r="F58" s="2">
        <v>0.32666000000000001</v>
      </c>
      <c r="G58" s="2"/>
      <c r="H58" s="2">
        <v>326.23039999999997</v>
      </c>
      <c r="I58" s="2">
        <v>500.33019999999999</v>
      </c>
      <c r="J58" s="2">
        <f>BAU!H58-'US Alone'!H58</f>
        <v>0</v>
      </c>
      <c r="K58" s="2">
        <f>BAU!I58-'US Alone'!I58</f>
        <v>0</v>
      </c>
    </row>
    <row r="59" spans="1:11" x14ac:dyDescent="0.2">
      <c r="A59" s="1">
        <v>1949</v>
      </c>
      <c r="B59" s="2">
        <v>8.6574209999999994</v>
      </c>
      <c r="C59" s="2">
        <v>13.91573</v>
      </c>
      <c r="D59" s="2">
        <v>311.08690000000001</v>
      </c>
      <c r="E59" s="2">
        <v>294.81959999999998</v>
      </c>
      <c r="F59" s="2">
        <v>0.337007</v>
      </c>
      <c r="G59" s="2"/>
      <c r="H59" s="2">
        <v>335.26900000000001</v>
      </c>
      <c r="I59" s="2">
        <v>514.25570000000005</v>
      </c>
      <c r="J59" s="2">
        <f>BAU!H59-'US Alone'!H59</f>
        <v>0</v>
      </c>
      <c r="K59" s="2">
        <f>BAU!I59-'US Alone'!I59</f>
        <v>0</v>
      </c>
    </row>
    <row r="60" spans="1:11" x14ac:dyDescent="0.2">
      <c r="A60" s="1">
        <v>1950</v>
      </c>
      <c r="B60" s="2">
        <v>9.3932479999999998</v>
      </c>
      <c r="C60" s="2">
        <v>14.79318</v>
      </c>
      <c r="D60" s="2">
        <v>311.59370000000001</v>
      </c>
      <c r="E60" s="2">
        <v>295.33350000000002</v>
      </c>
      <c r="F60" s="2">
        <v>0.34237299999999998</v>
      </c>
      <c r="G60" s="2"/>
      <c r="H60" s="2">
        <v>344.53629999999998</v>
      </c>
      <c r="I60" s="2">
        <v>528.50049999999999</v>
      </c>
      <c r="J60" s="2">
        <f>BAU!H60-'US Alone'!H60</f>
        <v>0</v>
      </c>
      <c r="K60" s="2">
        <f>BAU!I60-'US Alone'!I60</f>
        <v>0</v>
      </c>
    </row>
    <row r="61" spans="1:11" x14ac:dyDescent="0.2">
      <c r="A61" s="1">
        <v>1951</v>
      </c>
      <c r="B61" s="2">
        <v>10.652990000000001</v>
      </c>
      <c r="C61" s="2">
        <v>16.279150000000001</v>
      </c>
      <c r="D61" s="2">
        <v>312.19650000000001</v>
      </c>
      <c r="E61" s="2">
        <v>295.8193</v>
      </c>
      <c r="F61" s="2">
        <v>0.34558299999999997</v>
      </c>
      <c r="G61" s="2"/>
      <c r="H61" s="2">
        <v>354.74610000000001</v>
      </c>
      <c r="I61" s="2">
        <v>543.85090000000002</v>
      </c>
      <c r="J61" s="2">
        <f>BAU!H61-'US Alone'!H61</f>
        <v>0</v>
      </c>
      <c r="K61" s="2">
        <f>BAU!I61-'US Alone'!I61</f>
        <v>0</v>
      </c>
    </row>
    <row r="62" spans="1:11" x14ac:dyDescent="0.2">
      <c r="A62" s="1">
        <v>1952</v>
      </c>
      <c r="B62" s="2">
        <v>10.828519999999999</v>
      </c>
      <c r="C62" s="2">
        <v>16.567959999999999</v>
      </c>
      <c r="D62" s="2">
        <v>312.87329999999997</v>
      </c>
      <c r="E62" s="2">
        <v>296.31909999999999</v>
      </c>
      <c r="F62" s="2">
        <v>0.34653099999999998</v>
      </c>
      <c r="G62" s="2"/>
      <c r="H62" s="2">
        <v>365.822</v>
      </c>
      <c r="I62" s="2">
        <v>560.23829999999998</v>
      </c>
      <c r="J62" s="2">
        <f>BAU!H62-'US Alone'!H62</f>
        <v>0</v>
      </c>
      <c r="K62" s="2">
        <f>BAU!I62-'US Alone'!I62</f>
        <v>0</v>
      </c>
    </row>
    <row r="63" spans="1:11" x14ac:dyDescent="0.2">
      <c r="A63" s="1">
        <v>1953</v>
      </c>
      <c r="B63" s="2">
        <v>10.991720000000001</v>
      </c>
      <c r="C63" s="2">
        <v>16.818560000000002</v>
      </c>
      <c r="D63" s="2">
        <v>313.53879999999998</v>
      </c>
      <c r="E63" s="2">
        <v>296.63319999999999</v>
      </c>
      <c r="F63" s="2">
        <v>0.34511900000000001</v>
      </c>
      <c r="G63" s="2"/>
      <c r="H63" s="2">
        <v>377.07530000000003</v>
      </c>
      <c r="I63" s="2">
        <v>576.90030000000002</v>
      </c>
      <c r="J63" s="2">
        <f>BAU!H63-'US Alone'!H63</f>
        <v>0</v>
      </c>
      <c r="K63" s="2">
        <f>BAU!I63-'US Alone'!I63</f>
        <v>0</v>
      </c>
    </row>
    <row r="64" spans="1:11" x14ac:dyDescent="0.2">
      <c r="A64" s="1">
        <v>1954</v>
      </c>
      <c r="B64" s="2">
        <v>11.328010000000001</v>
      </c>
      <c r="C64" s="2">
        <v>17.242270000000001</v>
      </c>
      <c r="D64" s="2">
        <v>314.20609999999999</v>
      </c>
      <c r="E64" s="2">
        <v>296.62009999999998</v>
      </c>
      <c r="F64" s="2">
        <v>0.34384100000000001</v>
      </c>
      <c r="G64" s="2"/>
      <c r="H64" s="2">
        <v>388.56180000000001</v>
      </c>
      <c r="I64" s="2">
        <v>593.8777</v>
      </c>
      <c r="J64" s="2">
        <f>BAU!H64-'US Alone'!H64</f>
        <v>0</v>
      </c>
      <c r="K64" s="2">
        <f>BAU!I64-'US Alone'!I64</f>
        <v>0</v>
      </c>
    </row>
    <row r="65" spans="1:11" x14ac:dyDescent="0.2">
      <c r="A65" s="1">
        <v>1955</v>
      </c>
      <c r="B65" s="2">
        <v>12.13546</v>
      </c>
      <c r="C65" s="2">
        <v>18.214770000000001</v>
      </c>
      <c r="D65" s="2">
        <v>314.91359999999997</v>
      </c>
      <c r="E65" s="2">
        <v>296.51519999999999</v>
      </c>
      <c r="F65" s="2">
        <v>0.34581600000000001</v>
      </c>
      <c r="G65" s="2"/>
      <c r="H65" s="2">
        <v>400.56880000000001</v>
      </c>
      <c r="I65" s="2">
        <v>611.48469999999998</v>
      </c>
      <c r="J65" s="2">
        <f>BAU!H65-'US Alone'!H65</f>
        <v>0</v>
      </c>
      <c r="K65" s="2">
        <f>BAU!I65-'US Alone'!I65</f>
        <v>0</v>
      </c>
    </row>
    <row r="66" spans="1:11" x14ac:dyDescent="0.2">
      <c r="A66" s="1">
        <v>1956</v>
      </c>
      <c r="B66" s="2">
        <v>12.826499999999999</v>
      </c>
      <c r="C66" s="2">
        <v>19.033529999999999</v>
      </c>
      <c r="D66" s="2">
        <v>315.69349999999997</v>
      </c>
      <c r="E66" s="2">
        <v>296.5573</v>
      </c>
      <c r="F66" s="2">
        <v>0.35500599999999999</v>
      </c>
      <c r="G66" s="2"/>
      <c r="H66" s="2">
        <v>413.34989999999999</v>
      </c>
      <c r="I66" s="2">
        <v>630.00649999999996</v>
      </c>
      <c r="J66" s="2">
        <f>BAU!H66-'US Alone'!H66</f>
        <v>0</v>
      </c>
      <c r="K66" s="2">
        <f>BAU!I66-'US Alone'!I66</f>
        <v>0</v>
      </c>
    </row>
    <row r="67" spans="1:11" x14ac:dyDescent="0.2">
      <c r="A67" s="1">
        <v>1957</v>
      </c>
      <c r="B67" s="2">
        <v>13.18948</v>
      </c>
      <c r="C67" s="2">
        <v>19.531300000000002</v>
      </c>
      <c r="D67" s="2">
        <v>316.52300000000002</v>
      </c>
      <c r="E67" s="2">
        <v>296.65480000000002</v>
      </c>
      <c r="F67" s="2">
        <v>0.37084600000000001</v>
      </c>
      <c r="G67" s="2"/>
      <c r="H67" s="2">
        <v>426.70760000000001</v>
      </c>
      <c r="I67" s="2">
        <v>649.22670000000005</v>
      </c>
      <c r="J67" s="2">
        <f>BAU!H67-'US Alone'!H67</f>
        <v>0</v>
      </c>
      <c r="K67" s="2">
        <f>BAU!I67-'US Alone'!I67</f>
        <v>0</v>
      </c>
    </row>
    <row r="68" spans="1:11" x14ac:dyDescent="0.2">
      <c r="A68" s="1">
        <v>1958</v>
      </c>
      <c r="B68" s="2">
        <v>13.60806</v>
      </c>
      <c r="C68" s="2">
        <v>20.063479999999998</v>
      </c>
      <c r="D68" s="2">
        <v>317.38099999999997</v>
      </c>
      <c r="E68" s="2">
        <v>296.76780000000002</v>
      </c>
      <c r="F68" s="2">
        <v>0.38838200000000001</v>
      </c>
      <c r="G68" s="2"/>
      <c r="H68" s="2">
        <v>440.45740000000001</v>
      </c>
      <c r="I68" s="2">
        <v>668.95759999999996</v>
      </c>
      <c r="J68" s="2">
        <f>BAU!H68-'US Alone'!H68</f>
        <v>0</v>
      </c>
      <c r="K68" s="2">
        <f>BAU!I68-'US Alone'!I68</f>
        <v>0</v>
      </c>
    </row>
    <row r="69" spans="1:11" x14ac:dyDescent="0.2">
      <c r="A69" s="1">
        <v>1959</v>
      </c>
      <c r="B69" s="2">
        <v>13.587440000000001</v>
      </c>
      <c r="C69" s="2">
        <v>20.125879999999999</v>
      </c>
      <c r="D69" s="2">
        <v>318.24560000000002</v>
      </c>
      <c r="E69" s="2">
        <v>296.88409999999999</v>
      </c>
      <c r="F69" s="2">
        <v>0.40179799999999999</v>
      </c>
      <c r="G69" s="2"/>
      <c r="H69" s="2">
        <v>454.4674</v>
      </c>
      <c r="I69" s="2">
        <v>689.04459999999995</v>
      </c>
      <c r="J69" s="2">
        <f>BAU!H69-'US Alone'!H69</f>
        <v>0</v>
      </c>
      <c r="K69" s="2">
        <f>BAU!I69-'US Alone'!I69</f>
        <v>0</v>
      </c>
    </row>
    <row r="70" spans="1:11" x14ac:dyDescent="0.2">
      <c r="A70" s="1">
        <v>1960</v>
      </c>
      <c r="B70" s="2">
        <v>14.02257</v>
      </c>
      <c r="C70" s="2">
        <v>20.68873</v>
      </c>
      <c r="D70" s="2">
        <v>319.10079999999999</v>
      </c>
      <c r="E70" s="2">
        <v>296.9873</v>
      </c>
      <c r="F70" s="2">
        <v>0.407109</v>
      </c>
      <c r="G70" s="2"/>
      <c r="H70" s="2">
        <v>468.63380000000001</v>
      </c>
      <c r="I70" s="2">
        <v>709.38149999999996</v>
      </c>
      <c r="J70" s="2">
        <f>BAU!H70-'US Alone'!H70</f>
        <v>0</v>
      </c>
      <c r="K70" s="2">
        <f>BAU!I70-'US Alone'!I70</f>
        <v>0</v>
      </c>
    </row>
    <row r="71" spans="1:11" x14ac:dyDescent="0.2">
      <c r="A71" s="1">
        <v>1961</v>
      </c>
      <c r="B71" s="2">
        <v>14.321910000000001</v>
      </c>
      <c r="C71" s="2">
        <v>21.223179999999999</v>
      </c>
      <c r="D71" s="2">
        <v>319.96510000000001</v>
      </c>
      <c r="E71" s="2">
        <v>297.17630000000003</v>
      </c>
      <c r="F71" s="2">
        <v>0.398706</v>
      </c>
      <c r="G71" s="2"/>
      <c r="H71" s="2">
        <v>483.1934</v>
      </c>
      <c r="I71" s="2">
        <v>730.27059999999994</v>
      </c>
      <c r="J71" s="2">
        <f>BAU!H71-'US Alone'!H71</f>
        <v>0</v>
      </c>
      <c r="K71" s="2">
        <f>BAU!I71-'US Alone'!I71</f>
        <v>0</v>
      </c>
    </row>
    <row r="72" spans="1:11" x14ac:dyDescent="0.2">
      <c r="A72" s="1">
        <v>1962</v>
      </c>
      <c r="B72" s="2">
        <v>14.6305</v>
      </c>
      <c r="C72" s="2">
        <v>21.748049999999999</v>
      </c>
      <c r="D72" s="2">
        <v>320.81740000000002</v>
      </c>
      <c r="E72" s="2">
        <v>297.39179999999999</v>
      </c>
      <c r="F72" s="2">
        <v>0.37929800000000002</v>
      </c>
      <c r="G72" s="2"/>
      <c r="H72" s="2">
        <v>498.06509999999997</v>
      </c>
      <c r="I72" s="2">
        <v>751.69069999999999</v>
      </c>
      <c r="J72" s="2">
        <f>BAU!H72-'US Alone'!H72</f>
        <v>0</v>
      </c>
      <c r="K72" s="2">
        <f>BAU!I72-'US Alone'!I72</f>
        <v>0</v>
      </c>
    </row>
    <row r="73" spans="1:11" x14ac:dyDescent="0.2">
      <c r="A73" s="1">
        <v>1963</v>
      </c>
      <c r="B73" s="2">
        <v>15.22556</v>
      </c>
      <c r="C73" s="2">
        <v>22.587620000000001</v>
      </c>
      <c r="D73" s="2">
        <v>321.66930000000002</v>
      </c>
      <c r="E73" s="2">
        <v>297.64019999999999</v>
      </c>
      <c r="F73" s="2">
        <v>0.33265499999999998</v>
      </c>
      <c r="G73" s="2"/>
      <c r="H73" s="2">
        <v>513.36210000000005</v>
      </c>
      <c r="I73" s="2">
        <v>773.75350000000003</v>
      </c>
      <c r="J73" s="2">
        <f>BAU!H73-'US Alone'!H73</f>
        <v>0</v>
      </c>
      <c r="K73" s="2">
        <f>BAU!I73-'US Alone'!I73</f>
        <v>0</v>
      </c>
    </row>
    <row r="74" spans="1:11" x14ac:dyDescent="0.2">
      <c r="A74" s="1">
        <v>1964</v>
      </c>
      <c r="B74" s="2">
        <v>15.792310000000001</v>
      </c>
      <c r="C74" s="2">
        <v>23.403600000000001</v>
      </c>
      <c r="D74" s="2">
        <v>322.48750000000001</v>
      </c>
      <c r="E74" s="2">
        <v>297.89819999999997</v>
      </c>
      <c r="F74" s="2">
        <v>0.23200299999999999</v>
      </c>
      <c r="G74" s="2"/>
      <c r="H74" s="2">
        <v>529.25429999999994</v>
      </c>
      <c r="I74" s="2">
        <v>796.6472</v>
      </c>
      <c r="J74" s="2">
        <f>BAU!H74-'US Alone'!H74</f>
        <v>0</v>
      </c>
      <c r="K74" s="2">
        <f>BAU!I74-'US Alone'!I74</f>
        <v>0</v>
      </c>
    </row>
    <row r="75" spans="1:11" x14ac:dyDescent="0.2">
      <c r="A75" s="1">
        <v>1965</v>
      </c>
      <c r="B75" s="2">
        <v>16.34882</v>
      </c>
      <c r="C75" s="2">
        <v>24.197569999999999</v>
      </c>
      <c r="D75" s="2">
        <v>323.26389999999998</v>
      </c>
      <c r="E75" s="2">
        <v>298.1551</v>
      </c>
      <c r="F75" s="2">
        <v>0.14637900000000001</v>
      </c>
      <c r="G75" s="2"/>
      <c r="H75" s="2">
        <v>545.7201</v>
      </c>
      <c r="I75" s="2">
        <v>820.34839999999997</v>
      </c>
      <c r="J75" s="2">
        <f>BAU!H75-'US Alone'!H75</f>
        <v>0</v>
      </c>
      <c r="K75" s="2">
        <f>BAU!I75-'US Alone'!I75</f>
        <v>0</v>
      </c>
    </row>
    <row r="76" spans="1:11" x14ac:dyDescent="0.2">
      <c r="A76" s="1">
        <v>1966</v>
      </c>
      <c r="B76" s="2">
        <v>16.990010000000002</v>
      </c>
      <c r="C76" s="2">
        <v>25.072849999999999</v>
      </c>
      <c r="D76" s="2">
        <v>324.10680000000002</v>
      </c>
      <c r="E76" s="2">
        <v>298.6447</v>
      </c>
      <c r="F76" s="2">
        <v>0.13808000000000001</v>
      </c>
      <c r="G76" s="2"/>
      <c r="H76" s="2">
        <v>562.78420000000006</v>
      </c>
      <c r="I76" s="2">
        <v>844.87429999999995</v>
      </c>
      <c r="J76" s="2">
        <f>BAU!H76-'US Alone'!H76</f>
        <v>0</v>
      </c>
      <c r="K76" s="2">
        <f>BAU!I76-'US Alone'!I76</f>
        <v>0</v>
      </c>
    </row>
    <row r="77" spans="1:11" x14ac:dyDescent="0.2">
      <c r="A77" s="1">
        <v>1967</v>
      </c>
      <c r="B77" s="2">
        <v>17.383559999999999</v>
      </c>
      <c r="C77" s="2">
        <v>25.68167</v>
      </c>
      <c r="D77" s="2">
        <v>325.05430000000001</v>
      </c>
      <c r="E77" s="2">
        <v>299.24540000000002</v>
      </c>
      <c r="F77" s="2">
        <v>0.16950799999999999</v>
      </c>
      <c r="G77" s="2"/>
      <c r="H77" s="2">
        <v>580.40589999999997</v>
      </c>
      <c r="I77" s="2">
        <v>870.17539999999997</v>
      </c>
      <c r="J77" s="2">
        <f>BAU!H77-'US Alone'!H77</f>
        <v>0</v>
      </c>
      <c r="K77" s="2">
        <f>BAU!I77-'US Alone'!I77</f>
        <v>0</v>
      </c>
    </row>
    <row r="78" spans="1:11" x14ac:dyDescent="0.2">
      <c r="A78" s="1">
        <v>1968</v>
      </c>
      <c r="B78" s="2">
        <v>17.788689999999999</v>
      </c>
      <c r="C78" s="2">
        <v>26.337350000000001</v>
      </c>
      <c r="D78" s="2">
        <v>326.07139999999998</v>
      </c>
      <c r="E78" s="2">
        <v>299.9452</v>
      </c>
      <c r="F78" s="2">
        <v>0.19767899999999999</v>
      </c>
      <c r="G78" s="2"/>
      <c r="H78" s="2">
        <v>598.43499999999995</v>
      </c>
      <c r="I78" s="2">
        <v>896.10299999999995</v>
      </c>
      <c r="J78" s="2">
        <f>BAU!H78-'US Alone'!H78</f>
        <v>0</v>
      </c>
      <c r="K78" s="2">
        <f>BAU!I78-'US Alone'!I78</f>
        <v>0</v>
      </c>
    </row>
    <row r="79" spans="1:11" x14ac:dyDescent="0.2">
      <c r="A79" s="1">
        <v>1969</v>
      </c>
      <c r="B79" s="2">
        <v>18.6525</v>
      </c>
      <c r="C79" s="2">
        <v>27.470549999999999</v>
      </c>
      <c r="D79" s="2">
        <v>327.13060000000002</v>
      </c>
      <c r="E79" s="2">
        <v>300.72449999999998</v>
      </c>
      <c r="F79" s="2">
        <v>0.19894200000000001</v>
      </c>
      <c r="G79" s="2"/>
      <c r="H79" s="2">
        <v>617.053</v>
      </c>
      <c r="I79" s="2">
        <v>922.86519999999996</v>
      </c>
      <c r="J79" s="2">
        <f>BAU!H79-'US Alone'!H79</f>
        <v>0</v>
      </c>
      <c r="K79" s="2">
        <f>BAU!I79-'US Alone'!I79</f>
        <v>0</v>
      </c>
    </row>
    <row r="80" spans="1:11" x14ac:dyDescent="0.2">
      <c r="A80" s="1">
        <v>1970</v>
      </c>
      <c r="B80" s="2">
        <v>19.586310000000001</v>
      </c>
      <c r="C80" s="2">
        <v>28.725940000000001</v>
      </c>
      <c r="D80" s="2">
        <v>328.25740000000002</v>
      </c>
      <c r="E80" s="2">
        <v>301.77800000000002</v>
      </c>
      <c r="F80" s="2">
        <v>0.208534</v>
      </c>
      <c r="G80" s="2"/>
      <c r="H80" s="2">
        <v>636.58510000000001</v>
      </c>
      <c r="I80" s="2">
        <v>950.8066</v>
      </c>
      <c r="J80" s="2">
        <f>BAU!H80-'US Alone'!H80</f>
        <v>0</v>
      </c>
      <c r="K80" s="2">
        <f>BAU!I80-'US Alone'!I80</f>
        <v>0</v>
      </c>
    </row>
    <row r="81" spans="1:11" x14ac:dyDescent="0.2">
      <c r="A81" s="1">
        <v>1971</v>
      </c>
      <c r="B81" s="2">
        <v>19.665870000000002</v>
      </c>
      <c r="C81" s="2">
        <v>28.478339999999999</v>
      </c>
      <c r="D81" s="2">
        <v>329.45580000000001</v>
      </c>
      <c r="E81" s="2">
        <v>303.36489999999998</v>
      </c>
      <c r="F81" s="2">
        <v>0.248443</v>
      </c>
      <c r="G81" s="2"/>
      <c r="H81" s="2">
        <v>656.75120000000004</v>
      </c>
      <c r="I81" s="2">
        <v>979.43960000000004</v>
      </c>
      <c r="J81" s="2">
        <f>BAU!H81-'US Alone'!H81</f>
        <v>0</v>
      </c>
      <c r="K81" s="2">
        <f>BAU!I81-'US Alone'!I81</f>
        <v>0</v>
      </c>
    </row>
    <row r="82" spans="1:11" x14ac:dyDescent="0.2">
      <c r="A82" s="1">
        <v>1972</v>
      </c>
      <c r="B82" s="2">
        <v>20.26305</v>
      </c>
      <c r="C82" s="2">
        <v>29.5093</v>
      </c>
      <c r="D82" s="2">
        <v>330.69369999999998</v>
      </c>
      <c r="E82" s="2">
        <v>305.01909999999998</v>
      </c>
      <c r="F82" s="2">
        <v>0.29436299999999999</v>
      </c>
      <c r="G82" s="2"/>
      <c r="H82" s="2">
        <v>677.18889999999999</v>
      </c>
      <c r="I82" s="2">
        <v>1008.3049999999999</v>
      </c>
      <c r="J82" s="2">
        <f>BAU!H82-'US Alone'!H82</f>
        <v>0</v>
      </c>
      <c r="K82" s="2">
        <f>BAU!I82-'US Alone'!I82</f>
        <v>0</v>
      </c>
    </row>
    <row r="83" spans="1:11" x14ac:dyDescent="0.2">
      <c r="A83" s="1">
        <v>1973</v>
      </c>
      <c r="B83" s="2">
        <v>21.132660000000001</v>
      </c>
      <c r="C83" s="2">
        <v>30.519970000000001</v>
      </c>
      <c r="D83" s="2">
        <v>332.0077</v>
      </c>
      <c r="E83" s="2">
        <v>306.93610000000001</v>
      </c>
      <c r="F83" s="2">
        <v>0.33087499999999997</v>
      </c>
      <c r="G83" s="2"/>
      <c r="H83" s="2">
        <v>698.34230000000002</v>
      </c>
      <c r="I83" s="2">
        <v>1038.193</v>
      </c>
      <c r="J83" s="2">
        <f>BAU!H83-'US Alone'!H83</f>
        <v>0</v>
      </c>
      <c r="K83" s="2">
        <f>BAU!I83-'US Alone'!I83</f>
        <v>0</v>
      </c>
    </row>
    <row r="84" spans="1:11" x14ac:dyDescent="0.2">
      <c r="A84" s="1">
        <v>1974</v>
      </c>
      <c r="B84" s="2">
        <v>21.070440000000001</v>
      </c>
      <c r="C84" s="2">
        <v>30.36834</v>
      </c>
      <c r="D84" s="2">
        <v>333.3467</v>
      </c>
      <c r="E84" s="2">
        <v>309.17950000000002</v>
      </c>
      <c r="F84" s="2">
        <v>0.34931400000000001</v>
      </c>
      <c r="G84" s="2"/>
      <c r="H84" s="2">
        <v>720.01829999999995</v>
      </c>
      <c r="I84" s="2">
        <v>1068.6559999999999</v>
      </c>
      <c r="J84" s="2">
        <f>BAU!H84-'US Alone'!H84</f>
        <v>0</v>
      </c>
      <c r="K84" s="2">
        <f>BAU!I84-'US Alone'!I84</f>
        <v>0</v>
      </c>
    </row>
    <row r="85" spans="1:11" x14ac:dyDescent="0.2">
      <c r="A85" s="1">
        <v>1975</v>
      </c>
      <c r="B85" s="2">
        <v>20.9895</v>
      </c>
      <c r="C85" s="2">
        <v>30.525870000000001</v>
      </c>
      <c r="D85" s="2">
        <v>334.62689999999998</v>
      </c>
      <c r="E85" s="2">
        <v>311.50749999999999</v>
      </c>
      <c r="F85" s="2">
        <v>0.34272900000000001</v>
      </c>
      <c r="G85" s="2"/>
      <c r="H85" s="2">
        <v>741.62710000000004</v>
      </c>
      <c r="I85" s="2">
        <v>1099.0830000000001</v>
      </c>
      <c r="J85" s="2">
        <f>BAU!H85-'US Alone'!H85</f>
        <v>0</v>
      </c>
      <c r="K85" s="2">
        <f>BAU!I85-'US Alone'!I85</f>
        <v>0</v>
      </c>
    </row>
    <row r="86" spans="1:11" x14ac:dyDescent="0.2">
      <c r="A86" s="1">
        <v>1976</v>
      </c>
      <c r="B86" s="2">
        <v>22.109100000000002</v>
      </c>
      <c r="C86" s="2">
        <v>31.93121</v>
      </c>
      <c r="D86" s="2">
        <v>335.88900000000001</v>
      </c>
      <c r="E86" s="2">
        <v>313.92959999999999</v>
      </c>
      <c r="F86" s="2">
        <v>0.33078200000000002</v>
      </c>
      <c r="G86" s="2"/>
      <c r="H86" s="2">
        <v>763.61900000000003</v>
      </c>
      <c r="I86" s="2">
        <v>1130.136</v>
      </c>
      <c r="J86" s="2">
        <f>BAU!H86-'US Alone'!H86</f>
        <v>0</v>
      </c>
      <c r="K86" s="2">
        <f>BAU!I86-'US Alone'!I86</f>
        <v>0</v>
      </c>
    </row>
    <row r="87" spans="1:11" x14ac:dyDescent="0.2">
      <c r="A87" s="1">
        <v>1977</v>
      </c>
      <c r="B87" s="2">
        <v>22.644189999999998</v>
      </c>
      <c r="C87" s="2">
        <v>32.782339999999998</v>
      </c>
      <c r="D87" s="2">
        <v>337.245</v>
      </c>
      <c r="E87" s="2">
        <v>316.50409999999999</v>
      </c>
      <c r="F87" s="2">
        <v>0.35588399999999998</v>
      </c>
      <c r="G87" s="2"/>
      <c r="H87" s="2">
        <v>786.52660000000003</v>
      </c>
      <c r="I87" s="2">
        <v>1162.3869999999999</v>
      </c>
      <c r="J87" s="2">
        <f>BAU!H87-'US Alone'!H87</f>
        <v>0</v>
      </c>
      <c r="K87" s="2">
        <f>BAU!I87-'US Alone'!I87</f>
        <v>0</v>
      </c>
    </row>
    <row r="88" spans="1:11" x14ac:dyDescent="0.2">
      <c r="A88" s="1">
        <v>1978</v>
      </c>
      <c r="B88" s="2">
        <v>23.342009999999998</v>
      </c>
      <c r="C88" s="2">
        <v>33.521450000000002</v>
      </c>
      <c r="D88" s="2">
        <v>338.67230000000001</v>
      </c>
      <c r="E88" s="2">
        <v>319.16759999999999</v>
      </c>
      <c r="F88" s="2">
        <v>0.39118199999999997</v>
      </c>
      <c r="G88" s="2"/>
      <c r="H88" s="2">
        <v>810.04</v>
      </c>
      <c r="I88" s="2">
        <v>1195.4459999999999</v>
      </c>
      <c r="J88" s="2">
        <f>BAU!H88-'US Alone'!H88</f>
        <v>0</v>
      </c>
      <c r="K88" s="2">
        <f>BAU!I88-'US Alone'!I88</f>
        <v>0</v>
      </c>
    </row>
    <row r="89" spans="1:11" x14ac:dyDescent="0.2">
      <c r="A89" s="1">
        <v>1979</v>
      </c>
      <c r="B89" s="2">
        <v>23.707920000000001</v>
      </c>
      <c r="C89" s="2">
        <v>34.27908</v>
      </c>
      <c r="D89" s="2">
        <v>340.1506</v>
      </c>
      <c r="E89" s="2">
        <v>321.85419999999999</v>
      </c>
      <c r="F89" s="2">
        <v>0.42220099999999999</v>
      </c>
      <c r="G89" s="2"/>
      <c r="H89" s="2">
        <v>834.13369999999998</v>
      </c>
      <c r="I89" s="2">
        <v>1229.252</v>
      </c>
      <c r="J89" s="2">
        <f>BAU!H89-'US Alone'!H89</f>
        <v>0</v>
      </c>
      <c r="K89" s="2">
        <f>BAU!I89-'US Alone'!I89</f>
        <v>0</v>
      </c>
    </row>
    <row r="90" spans="1:11" x14ac:dyDescent="0.2">
      <c r="A90" s="1">
        <v>1980</v>
      </c>
      <c r="B90" s="2">
        <v>23.45485</v>
      </c>
      <c r="C90" s="2">
        <v>34.10228</v>
      </c>
      <c r="D90" s="2">
        <v>341.6182</v>
      </c>
      <c r="E90" s="2">
        <v>324.48849999999999</v>
      </c>
      <c r="F90" s="2">
        <v>0.45358100000000001</v>
      </c>
      <c r="G90" s="2"/>
      <c r="H90" s="2">
        <v>858.37429999999995</v>
      </c>
      <c r="I90" s="2">
        <v>1263.4649999999999</v>
      </c>
      <c r="J90" s="2">
        <f>BAU!H90-'US Alone'!H90</f>
        <v>0</v>
      </c>
      <c r="K90" s="2">
        <f>BAU!I90-'US Alone'!I90</f>
        <v>0</v>
      </c>
    </row>
    <row r="91" spans="1:11" x14ac:dyDescent="0.2">
      <c r="A91" s="1">
        <v>1981</v>
      </c>
      <c r="B91" s="2">
        <v>23.016999999999999</v>
      </c>
      <c r="C91" s="2">
        <v>33.392270000000003</v>
      </c>
      <c r="D91" s="2">
        <v>343.03019999999998</v>
      </c>
      <c r="E91" s="2">
        <v>326.94630000000001</v>
      </c>
      <c r="F91" s="2">
        <v>0.48717199999999999</v>
      </c>
      <c r="G91" s="2"/>
      <c r="H91" s="2">
        <v>882.28959999999995</v>
      </c>
      <c r="I91" s="2">
        <v>1297.3009999999999</v>
      </c>
      <c r="J91" s="2">
        <f>BAU!H91-'US Alone'!H91</f>
        <v>0</v>
      </c>
      <c r="K91" s="2">
        <f>BAU!I91-'US Alone'!I91</f>
        <v>0</v>
      </c>
    </row>
    <row r="92" spans="1:11" x14ac:dyDescent="0.2">
      <c r="A92" s="1">
        <v>1982</v>
      </c>
      <c r="B92" s="2">
        <v>23.585360000000001</v>
      </c>
      <c r="C92" s="2">
        <v>34.65361</v>
      </c>
      <c r="D92" s="2">
        <v>344.40949999999998</v>
      </c>
      <c r="E92" s="2">
        <v>329.25810000000001</v>
      </c>
      <c r="F92" s="2">
        <v>0.47299200000000002</v>
      </c>
      <c r="G92" s="2"/>
      <c r="H92" s="2">
        <v>906.15170000000001</v>
      </c>
      <c r="I92" s="2">
        <v>1331.1659999999999</v>
      </c>
      <c r="J92" s="2">
        <f>BAU!H92-'US Alone'!H92</f>
        <v>0</v>
      </c>
      <c r="K92" s="2">
        <f>BAU!I92-'US Alone'!I92</f>
        <v>0</v>
      </c>
    </row>
    <row r="93" spans="1:11" x14ac:dyDescent="0.2">
      <c r="A93" s="1">
        <v>1983</v>
      </c>
      <c r="B93" s="2">
        <v>23.977360000000001</v>
      </c>
      <c r="C93" s="2">
        <v>34.835039999999999</v>
      </c>
      <c r="D93" s="2">
        <v>345.72590000000002</v>
      </c>
      <c r="E93" s="2">
        <v>331.61059999999998</v>
      </c>
      <c r="F93" s="2">
        <v>0.37853500000000001</v>
      </c>
      <c r="G93" s="2"/>
      <c r="H93" s="2">
        <v>930.53740000000005</v>
      </c>
      <c r="I93" s="2">
        <v>1365.8879999999999</v>
      </c>
      <c r="J93" s="2">
        <f>BAU!H93-'US Alone'!H93</f>
        <v>0</v>
      </c>
      <c r="K93" s="2">
        <f>BAU!I93-'US Alone'!I93</f>
        <v>0</v>
      </c>
    </row>
    <row r="94" spans="1:11" x14ac:dyDescent="0.2">
      <c r="A94" s="1">
        <v>1984</v>
      </c>
      <c r="B94" s="2">
        <v>24.72184</v>
      </c>
      <c r="C94" s="2">
        <v>35.326050000000002</v>
      </c>
      <c r="D94" s="2">
        <v>346.9905</v>
      </c>
      <c r="E94" s="2">
        <v>333.97140000000002</v>
      </c>
      <c r="F94" s="2">
        <v>0.31515100000000001</v>
      </c>
      <c r="G94" s="2"/>
      <c r="H94" s="2">
        <v>955.43140000000005</v>
      </c>
      <c r="I94" s="2">
        <v>1400.9069999999999</v>
      </c>
      <c r="J94" s="2">
        <f>BAU!H94-'US Alone'!H94</f>
        <v>0</v>
      </c>
      <c r="K94" s="2">
        <f>BAU!I94-'US Alone'!I94</f>
        <v>0</v>
      </c>
    </row>
    <row r="95" spans="1:11" x14ac:dyDescent="0.2">
      <c r="A95" s="1">
        <v>1985</v>
      </c>
      <c r="B95" s="2">
        <v>25.50554</v>
      </c>
      <c r="C95" s="2">
        <v>36.187600000000003</v>
      </c>
      <c r="D95" s="2">
        <v>348.36759999999998</v>
      </c>
      <c r="E95" s="2">
        <v>336.53070000000002</v>
      </c>
      <c r="F95" s="2">
        <v>0.34005600000000002</v>
      </c>
      <c r="G95" s="2"/>
      <c r="H95" s="2">
        <v>981.07680000000005</v>
      </c>
      <c r="I95" s="2">
        <v>1436.556</v>
      </c>
      <c r="J95" s="2">
        <f>BAU!H95-'US Alone'!H95</f>
        <v>0</v>
      </c>
      <c r="K95" s="2">
        <f>BAU!I95-'US Alone'!I95</f>
        <v>0</v>
      </c>
    </row>
    <row r="96" spans="1:11" x14ac:dyDescent="0.2">
      <c r="A96" s="1">
        <v>1986</v>
      </c>
      <c r="B96" s="2">
        <v>25.851559999999999</v>
      </c>
      <c r="C96" s="2">
        <v>36.792999999999999</v>
      </c>
      <c r="D96" s="2">
        <v>349.85939999999999</v>
      </c>
      <c r="E96" s="2">
        <v>339.20209999999997</v>
      </c>
      <c r="F96" s="2">
        <v>0.38299</v>
      </c>
      <c r="G96" s="2"/>
      <c r="H96" s="2">
        <v>1007.352</v>
      </c>
      <c r="I96" s="2">
        <v>1472.97</v>
      </c>
      <c r="J96" s="2">
        <f>BAU!H96-'US Alone'!H96</f>
        <v>0</v>
      </c>
      <c r="K96" s="2">
        <f>BAU!I96-'US Alone'!I96</f>
        <v>0</v>
      </c>
    </row>
    <row r="97" spans="1:11" x14ac:dyDescent="0.2">
      <c r="A97" s="1">
        <v>1987</v>
      </c>
      <c r="B97" s="2">
        <v>26.619630000000001</v>
      </c>
      <c r="C97" s="2">
        <v>38.087150000000001</v>
      </c>
      <c r="D97" s="2">
        <v>351.41379999999998</v>
      </c>
      <c r="E97" s="2">
        <v>342.21629999999999</v>
      </c>
      <c r="F97" s="2">
        <v>0.42140300000000003</v>
      </c>
      <c r="G97" s="2"/>
      <c r="H97" s="2">
        <v>1034.1510000000001</v>
      </c>
      <c r="I97" s="2">
        <v>1510.249</v>
      </c>
      <c r="J97" s="2">
        <f>BAU!H97-'US Alone'!H97</f>
        <v>0</v>
      </c>
      <c r="K97" s="2">
        <f>BAU!I97-'US Alone'!I97</f>
        <v>0</v>
      </c>
    </row>
    <row r="98" spans="1:11" x14ac:dyDescent="0.2">
      <c r="A98" s="1">
        <v>1988</v>
      </c>
      <c r="B98" s="2">
        <v>27.564350000000001</v>
      </c>
      <c r="C98" s="2">
        <v>38.70279</v>
      </c>
      <c r="D98" s="2">
        <v>353.0616</v>
      </c>
      <c r="E98" s="2">
        <v>345.3374</v>
      </c>
      <c r="F98" s="2">
        <v>0.46414100000000003</v>
      </c>
      <c r="G98" s="2"/>
      <c r="H98" s="2">
        <v>1061.796</v>
      </c>
      <c r="I98" s="2">
        <v>1548.567</v>
      </c>
      <c r="J98" s="2">
        <f>BAU!H98-'US Alone'!H98</f>
        <v>0</v>
      </c>
      <c r="K98" s="2">
        <f>BAU!I98-'US Alone'!I98</f>
        <v>0</v>
      </c>
    </row>
    <row r="99" spans="1:11" x14ac:dyDescent="0.2">
      <c r="A99" s="1">
        <v>1989</v>
      </c>
      <c r="B99" s="2">
        <v>27.927330000000001</v>
      </c>
      <c r="C99" s="2">
        <v>39.307690000000001</v>
      </c>
      <c r="D99" s="2">
        <v>354.78570000000002</v>
      </c>
      <c r="E99" s="2">
        <v>348.4479</v>
      </c>
      <c r="F99" s="2">
        <v>0.511158</v>
      </c>
      <c r="G99" s="2"/>
      <c r="H99" s="2">
        <v>1090.1610000000001</v>
      </c>
      <c r="I99" s="2">
        <v>1587.4960000000001</v>
      </c>
      <c r="J99" s="2">
        <f>BAU!H99-'US Alone'!H99</f>
        <v>0</v>
      </c>
      <c r="K99" s="2">
        <f>BAU!I99-'US Alone'!I99</f>
        <v>0</v>
      </c>
    </row>
    <row r="100" spans="1:11" x14ac:dyDescent="0.2">
      <c r="A100" s="1">
        <v>1990</v>
      </c>
      <c r="B100" s="2">
        <v>27.638780000000001</v>
      </c>
      <c r="C100" s="2">
        <v>39.439079999999997</v>
      </c>
      <c r="D100" s="2">
        <v>356.5111</v>
      </c>
      <c r="E100" s="2">
        <v>351.60910000000001</v>
      </c>
      <c r="F100" s="2">
        <v>0.55751799999999996</v>
      </c>
      <c r="G100" s="2"/>
      <c r="H100" s="2">
        <v>1118.663</v>
      </c>
      <c r="I100" s="2">
        <v>1626.8530000000001</v>
      </c>
      <c r="J100" s="2">
        <f>BAU!H100-'US Alone'!H100</f>
        <v>0</v>
      </c>
      <c r="K100" s="2">
        <f>BAU!I100-'US Alone'!I100</f>
        <v>0</v>
      </c>
    </row>
    <row r="101" spans="1:11" x14ac:dyDescent="0.2">
      <c r="A101" s="1">
        <v>1991</v>
      </c>
      <c r="B101" s="2">
        <v>28.484929999999999</v>
      </c>
      <c r="C101" s="2">
        <v>40.3035</v>
      </c>
      <c r="D101" s="2">
        <v>358.22430000000003</v>
      </c>
      <c r="E101" s="2">
        <v>354.71850000000001</v>
      </c>
      <c r="F101" s="2">
        <v>0.55379199999999995</v>
      </c>
      <c r="G101" s="2"/>
      <c r="H101" s="2">
        <v>1147.32</v>
      </c>
      <c r="I101" s="2">
        <v>1666.617</v>
      </c>
      <c r="J101" s="2">
        <f>BAU!H101-'US Alone'!H101</f>
        <v>0</v>
      </c>
      <c r="K101" s="2">
        <f>BAU!I101-'US Alone'!I101</f>
        <v>0</v>
      </c>
    </row>
    <row r="102" spans="1:11" x14ac:dyDescent="0.2">
      <c r="A102" s="1">
        <v>1992</v>
      </c>
      <c r="B102" s="2">
        <v>27.72681</v>
      </c>
      <c r="C102" s="2">
        <v>39.888919999999999</v>
      </c>
      <c r="D102" s="2">
        <v>359.82560000000001</v>
      </c>
      <c r="E102" s="2">
        <v>357.62950000000001</v>
      </c>
      <c r="F102" s="2">
        <v>0.429836</v>
      </c>
      <c r="G102" s="2"/>
      <c r="H102" s="2">
        <v>1176.229</v>
      </c>
      <c r="I102" s="2">
        <v>1706.7650000000001</v>
      </c>
      <c r="J102" s="2">
        <f>BAU!H102-'US Alone'!H102</f>
        <v>0</v>
      </c>
      <c r="K102" s="2">
        <f>BAU!I102-'US Alone'!I102</f>
        <v>0</v>
      </c>
    </row>
    <row r="103" spans="1:11" x14ac:dyDescent="0.2">
      <c r="A103" s="1">
        <v>1993</v>
      </c>
      <c r="B103" s="2">
        <v>28.070969999999999</v>
      </c>
      <c r="C103" s="2">
        <v>39.590400000000002</v>
      </c>
      <c r="D103" s="2">
        <v>361.1875</v>
      </c>
      <c r="E103" s="2">
        <v>360.1927</v>
      </c>
      <c r="F103" s="2">
        <v>0.307035</v>
      </c>
      <c r="G103" s="2"/>
      <c r="H103" s="2">
        <v>1204.79</v>
      </c>
      <c r="I103" s="2">
        <v>1746.5419999999999</v>
      </c>
      <c r="J103" s="2">
        <f>BAU!H103-'US Alone'!H103</f>
        <v>0</v>
      </c>
      <c r="K103" s="2">
        <f>BAU!I103-'US Alone'!I103</f>
        <v>0</v>
      </c>
    </row>
    <row r="104" spans="1:11" x14ac:dyDescent="0.2">
      <c r="A104" s="1">
        <v>1994</v>
      </c>
      <c r="B104" s="2">
        <v>28.093440000000001</v>
      </c>
      <c r="C104" s="2">
        <v>39.872059999999998</v>
      </c>
      <c r="D104" s="2">
        <v>362.6087</v>
      </c>
      <c r="E104" s="2">
        <v>362.52809999999999</v>
      </c>
      <c r="F104" s="2">
        <v>0.33075199999999999</v>
      </c>
      <c r="G104" s="2"/>
      <c r="H104" s="2">
        <v>1233.5550000000001</v>
      </c>
      <c r="I104" s="2">
        <v>1786.2380000000001</v>
      </c>
      <c r="J104" s="2">
        <f>BAU!H104-'US Alone'!H104</f>
        <v>0</v>
      </c>
      <c r="K104" s="2">
        <f>BAU!I104-'US Alone'!I104</f>
        <v>0</v>
      </c>
    </row>
    <row r="105" spans="1:11" x14ac:dyDescent="0.2">
      <c r="A105" s="1">
        <v>1995</v>
      </c>
      <c r="B105" s="2">
        <v>28.45561</v>
      </c>
      <c r="C105" s="2">
        <v>40.203090000000003</v>
      </c>
      <c r="D105" s="2">
        <v>364.13839999999999</v>
      </c>
      <c r="E105" s="2">
        <v>364.94080000000002</v>
      </c>
      <c r="F105" s="2">
        <v>0.39428999999999997</v>
      </c>
      <c r="G105" s="2"/>
      <c r="H105" s="2">
        <v>1262.4760000000001</v>
      </c>
      <c r="I105" s="2">
        <v>1826.2339999999999</v>
      </c>
      <c r="J105" s="2">
        <f>BAU!H105-'US Alone'!H105</f>
        <v>0</v>
      </c>
      <c r="K105" s="2">
        <f>BAU!I105-'US Alone'!I105</f>
        <v>0</v>
      </c>
    </row>
    <row r="106" spans="1:11" x14ac:dyDescent="0.2">
      <c r="A106" s="1">
        <v>1996</v>
      </c>
      <c r="B106" s="2">
        <v>28.990749999999998</v>
      </c>
      <c r="C106" s="2">
        <v>40.79072</v>
      </c>
      <c r="D106" s="2">
        <v>365.76799999999997</v>
      </c>
      <c r="E106" s="2">
        <v>367.42579999999998</v>
      </c>
      <c r="F106" s="2">
        <v>0.45905699999999999</v>
      </c>
      <c r="G106" s="2"/>
      <c r="H106" s="2">
        <v>1291.819</v>
      </c>
      <c r="I106" s="2">
        <v>1866.6569999999999</v>
      </c>
      <c r="J106" s="2">
        <f>BAU!H106-'US Alone'!H106</f>
        <v>0</v>
      </c>
      <c r="K106" s="2">
        <f>BAU!I106-'US Alone'!I106</f>
        <v>0</v>
      </c>
    </row>
    <row r="107" spans="1:11" x14ac:dyDescent="0.2">
      <c r="A107" s="1">
        <v>1997</v>
      </c>
      <c r="B107" s="2">
        <v>28.90137</v>
      </c>
      <c r="C107" s="2">
        <v>41.79739</v>
      </c>
      <c r="D107" s="2">
        <v>367.44650000000001</v>
      </c>
      <c r="E107" s="2">
        <v>370.00779999999997</v>
      </c>
      <c r="F107" s="2">
        <v>0.51532999999999995</v>
      </c>
      <c r="G107" s="2"/>
      <c r="H107" s="2">
        <v>1321.489</v>
      </c>
      <c r="I107" s="2">
        <v>1907.825</v>
      </c>
      <c r="J107" s="2">
        <f>BAU!H107-'US Alone'!H107</f>
        <v>0</v>
      </c>
      <c r="K107" s="2">
        <f>BAU!I107-'US Alone'!I107</f>
        <v>0</v>
      </c>
    </row>
    <row r="108" spans="1:11" x14ac:dyDescent="0.2">
      <c r="A108" s="1">
        <v>1998</v>
      </c>
      <c r="B108" s="2">
        <v>28.647870000000001</v>
      </c>
      <c r="C108" s="2">
        <v>40.767409999999998</v>
      </c>
      <c r="D108" s="2">
        <v>369.1071</v>
      </c>
      <c r="E108" s="2">
        <v>372.61099999999999</v>
      </c>
      <c r="F108" s="2">
        <v>0.56586999999999998</v>
      </c>
      <c r="G108" s="2"/>
      <c r="H108" s="2">
        <v>1351.03</v>
      </c>
      <c r="I108" s="2">
        <v>1949.2370000000001</v>
      </c>
      <c r="J108" s="2">
        <f>BAU!H108-'US Alone'!H108</f>
        <v>0</v>
      </c>
      <c r="K108" s="2">
        <f>BAU!I108-'US Alone'!I108</f>
        <v>0</v>
      </c>
    </row>
    <row r="109" spans="1:11" x14ac:dyDescent="0.2">
      <c r="A109" s="1">
        <v>1999</v>
      </c>
      <c r="B109" s="2">
        <v>28.791370000000001</v>
      </c>
      <c r="C109" s="2">
        <v>40.610320000000002</v>
      </c>
      <c r="D109" s="2">
        <v>370.7577</v>
      </c>
      <c r="E109" s="2">
        <v>375.03379999999999</v>
      </c>
      <c r="F109" s="2">
        <v>0.61320300000000005</v>
      </c>
      <c r="G109" s="2"/>
      <c r="H109" s="2">
        <v>1380.425</v>
      </c>
      <c r="I109" s="2">
        <v>1989.9449999999999</v>
      </c>
      <c r="J109" s="2">
        <f>BAU!H109-'US Alone'!H109</f>
        <v>0</v>
      </c>
      <c r="K109" s="2">
        <f>BAU!I109-'US Alone'!I109</f>
        <v>0</v>
      </c>
    </row>
    <row r="110" spans="1:11" x14ac:dyDescent="0.2">
      <c r="A110" s="1">
        <v>2000</v>
      </c>
      <c r="B110" s="2">
        <v>29.360859999999999</v>
      </c>
      <c r="C110" s="2">
        <v>41.12321</v>
      </c>
      <c r="D110" s="2">
        <v>372.44529999999997</v>
      </c>
      <c r="E110" s="2">
        <v>377.22370000000001</v>
      </c>
      <c r="F110" s="2">
        <v>0.65589600000000003</v>
      </c>
      <c r="G110" s="2">
        <v>0</v>
      </c>
      <c r="H110" s="2">
        <v>1410.1110000000001</v>
      </c>
      <c r="I110" s="2">
        <v>2030.748</v>
      </c>
      <c r="J110" s="2">
        <f>BAU!H110-'US Alone'!H110</f>
        <v>0</v>
      </c>
      <c r="K110" s="2">
        <f>BAU!I110-'US Alone'!I110</f>
        <v>0</v>
      </c>
    </row>
    <row r="111" spans="1:11" x14ac:dyDescent="0.2">
      <c r="A111" s="1">
        <v>2001</v>
      </c>
      <c r="B111" s="2">
        <v>29.400069999999999</v>
      </c>
      <c r="C111" s="2">
        <v>41.368789999999997</v>
      </c>
      <c r="D111" s="2">
        <v>374.16860000000003</v>
      </c>
      <c r="E111" s="2">
        <v>379.1619</v>
      </c>
      <c r="F111" s="2">
        <v>0.69222399999999995</v>
      </c>
      <c r="G111" s="2">
        <v>2.821526</v>
      </c>
      <c r="H111" s="2">
        <v>1440.17</v>
      </c>
      <c r="I111" s="2">
        <v>2071.9630000000002</v>
      </c>
      <c r="J111" s="2">
        <f>BAU!H111-'US Alone'!H111</f>
        <v>0</v>
      </c>
      <c r="K111" s="2">
        <f>BAU!I111-'US Alone'!I111</f>
        <v>0</v>
      </c>
    </row>
    <row r="112" spans="1:11" x14ac:dyDescent="0.2">
      <c r="A112" s="1">
        <v>2002</v>
      </c>
      <c r="B112" s="2">
        <v>30.287279999999999</v>
      </c>
      <c r="C112" s="2">
        <v>42.716209999999997</v>
      </c>
      <c r="D112" s="2">
        <v>375.92</v>
      </c>
      <c r="E112" s="2">
        <v>381.09899999999999</v>
      </c>
      <c r="F112" s="2">
        <v>0.72114</v>
      </c>
      <c r="G112" s="2">
        <v>6.2071719999999999</v>
      </c>
      <c r="H112" s="2">
        <v>1470.6020000000001</v>
      </c>
      <c r="I112" s="2">
        <v>2113.837</v>
      </c>
      <c r="J112" s="2">
        <f>BAU!H112-'US Alone'!H112</f>
        <v>0</v>
      </c>
      <c r="K112" s="2">
        <f>BAU!I112-'US Alone'!I112</f>
        <v>0</v>
      </c>
    </row>
    <row r="113" spans="1:11" x14ac:dyDescent="0.2">
      <c r="A113" s="1">
        <v>2003</v>
      </c>
      <c r="B113" s="2">
        <v>31.70542</v>
      </c>
      <c r="C113" s="2">
        <v>44.235039999999998</v>
      </c>
      <c r="D113" s="2">
        <v>377.7824</v>
      </c>
      <c r="E113" s="2">
        <v>383.15600000000001</v>
      </c>
      <c r="F113" s="2">
        <v>0.74423399999999995</v>
      </c>
      <c r="G113" s="2">
        <v>10.03633</v>
      </c>
      <c r="H113" s="2">
        <v>1502.134</v>
      </c>
      <c r="I113" s="2">
        <v>2157.123</v>
      </c>
      <c r="J113" s="2">
        <f>BAU!H113-'US Alone'!H113</f>
        <v>0</v>
      </c>
      <c r="K113" s="2">
        <f>BAU!I113-'US Alone'!I113</f>
        <v>0</v>
      </c>
    </row>
    <row r="114" spans="1:11" x14ac:dyDescent="0.2">
      <c r="A114" s="1">
        <v>2004</v>
      </c>
      <c r="B114" s="2">
        <v>33.186489999999999</v>
      </c>
      <c r="C114" s="2">
        <v>46.201709999999999</v>
      </c>
      <c r="D114" s="2">
        <v>379.78739999999999</v>
      </c>
      <c r="E114" s="2">
        <v>385.4502</v>
      </c>
      <c r="F114" s="2">
        <v>0.76221000000000005</v>
      </c>
      <c r="G114" s="2">
        <v>14.24948</v>
      </c>
      <c r="H114" s="2">
        <v>1535.1210000000001</v>
      </c>
      <c r="I114" s="2">
        <v>2202.0949999999998</v>
      </c>
      <c r="J114" s="2">
        <f>BAU!H114-'US Alone'!H114</f>
        <v>0</v>
      </c>
      <c r="K114" s="2">
        <f>BAU!I114-'US Alone'!I114</f>
        <v>0</v>
      </c>
    </row>
    <row r="115" spans="1:11" x14ac:dyDescent="0.2">
      <c r="A115" s="1">
        <v>2005</v>
      </c>
      <c r="B115" s="2">
        <v>33.721139999999998</v>
      </c>
      <c r="C115" s="2">
        <v>47.111040000000003</v>
      </c>
      <c r="D115" s="2">
        <v>381.88510000000002</v>
      </c>
      <c r="E115" s="2">
        <v>387.90820000000002</v>
      </c>
      <c r="F115" s="2">
        <v>0.77566000000000002</v>
      </c>
      <c r="G115" s="2">
        <v>18.771180000000001</v>
      </c>
      <c r="H115" s="2">
        <v>1569.258</v>
      </c>
      <c r="I115" s="2">
        <v>2248.6379999999999</v>
      </c>
      <c r="J115" s="2">
        <f>BAU!H115-'US Alone'!H115</f>
        <v>0</v>
      </c>
      <c r="K115" s="2">
        <f>BAU!I115-'US Alone'!I115</f>
        <v>0</v>
      </c>
    </row>
    <row r="116" spans="1:11" x14ac:dyDescent="0.2">
      <c r="A116" s="1">
        <v>2006</v>
      </c>
      <c r="B116" s="2">
        <v>35.053229999999999</v>
      </c>
      <c r="C116" s="2">
        <v>47.977339999999998</v>
      </c>
      <c r="D116" s="2">
        <v>383.95330000000001</v>
      </c>
      <c r="E116" s="2">
        <v>390.40300000000002</v>
      </c>
      <c r="F116" s="2">
        <v>0.78548200000000001</v>
      </c>
      <c r="G116" s="2">
        <v>23.5702</v>
      </c>
      <c r="H116" s="2">
        <v>1603.5630000000001</v>
      </c>
      <c r="I116" s="2">
        <v>2295.806</v>
      </c>
      <c r="J116" s="2">
        <f>BAU!H116-'US Alone'!H116</f>
        <v>0</v>
      </c>
      <c r="K116" s="2">
        <f>BAU!I116-'US Alone'!I116</f>
        <v>0</v>
      </c>
    </row>
    <row r="117" spans="1:11" x14ac:dyDescent="0.2">
      <c r="A117" s="1">
        <v>2007</v>
      </c>
      <c r="B117" s="2">
        <v>35.969340000000003</v>
      </c>
      <c r="C117" s="2">
        <v>49.20158</v>
      </c>
      <c r="D117" s="2">
        <v>386.07659999999998</v>
      </c>
      <c r="E117" s="2">
        <v>393.06869999999998</v>
      </c>
      <c r="F117" s="2">
        <v>0.79397799999999996</v>
      </c>
      <c r="G117" s="2">
        <v>28.496300000000002</v>
      </c>
      <c r="H117" s="2">
        <v>1638.64</v>
      </c>
      <c r="I117" s="2">
        <v>2344.2420000000002</v>
      </c>
      <c r="J117" s="2">
        <f>BAU!H117-'US Alone'!H117</f>
        <v>0</v>
      </c>
      <c r="K117" s="2">
        <f>BAU!I117-'US Alone'!I117</f>
        <v>0</v>
      </c>
    </row>
    <row r="118" spans="1:11" x14ac:dyDescent="0.2">
      <c r="A118" s="1">
        <v>2008</v>
      </c>
      <c r="B118" s="2">
        <v>36.478720000000003</v>
      </c>
      <c r="C118" s="2">
        <v>49.485570000000003</v>
      </c>
      <c r="D118" s="2">
        <v>388.25470000000001</v>
      </c>
      <c r="E118" s="2">
        <v>395.7826</v>
      </c>
      <c r="F118" s="2">
        <v>0.80239199999999999</v>
      </c>
      <c r="G118" s="2">
        <v>33.503279999999997</v>
      </c>
      <c r="H118" s="2">
        <v>1674.4960000000001</v>
      </c>
      <c r="I118" s="2">
        <v>2393.5500000000002</v>
      </c>
      <c r="J118" s="2">
        <f>BAU!H118-'US Alone'!H118</f>
        <v>0</v>
      </c>
      <c r="K118" s="2">
        <f>BAU!I118-'US Alone'!I118</f>
        <v>0</v>
      </c>
    </row>
    <row r="119" spans="1:11" x14ac:dyDescent="0.2">
      <c r="A119" s="1">
        <v>2009</v>
      </c>
      <c r="B119" s="2">
        <v>36.310029999999998</v>
      </c>
      <c r="C119" s="2">
        <v>49.46152</v>
      </c>
      <c r="D119" s="2">
        <v>390.42680000000001</v>
      </c>
      <c r="E119" s="2">
        <v>398.41699999999997</v>
      </c>
      <c r="F119" s="2">
        <v>0.81143500000000002</v>
      </c>
      <c r="G119" s="2">
        <v>38.507959999999997</v>
      </c>
      <c r="H119" s="2">
        <v>1710.616</v>
      </c>
      <c r="I119" s="2">
        <v>2443.027</v>
      </c>
      <c r="J119" s="2">
        <f>BAU!H119-'US Alone'!H119</f>
        <v>0</v>
      </c>
      <c r="K119" s="2">
        <f>BAU!I119-'US Alone'!I119</f>
        <v>0</v>
      </c>
    </row>
    <row r="120" spans="1:11" x14ac:dyDescent="0.2">
      <c r="A120" s="1">
        <v>2010</v>
      </c>
      <c r="B120" s="2">
        <v>36.656489999999998</v>
      </c>
      <c r="C120" s="2">
        <v>49.931800000000003</v>
      </c>
      <c r="D120" s="2">
        <v>392.57100000000003</v>
      </c>
      <c r="E120" s="2">
        <v>401.08150000000001</v>
      </c>
      <c r="F120" s="2">
        <v>0.82221200000000005</v>
      </c>
      <c r="G120" s="2">
        <v>43.542630000000003</v>
      </c>
      <c r="H120" s="2">
        <v>1746.768</v>
      </c>
      <c r="I120" s="2">
        <v>2492.665</v>
      </c>
      <c r="J120" s="2">
        <f>BAU!H120-'US Alone'!H120</f>
        <v>3.1999999999925421E-2</v>
      </c>
      <c r="K120" s="2">
        <f>BAU!I120-'US Alone'!I120</f>
        <v>3.9000000000214641E-2</v>
      </c>
    </row>
    <row r="121" spans="1:11" x14ac:dyDescent="0.2">
      <c r="A121" s="1">
        <v>2011</v>
      </c>
      <c r="B121" s="2">
        <v>37.449199999999998</v>
      </c>
      <c r="C121" s="2">
        <v>50.948529999999998</v>
      </c>
      <c r="D121" s="2">
        <v>394.75619999999998</v>
      </c>
      <c r="E121" s="2">
        <v>404.02440000000001</v>
      </c>
      <c r="F121" s="2">
        <v>0.83721199999999996</v>
      </c>
      <c r="G121" s="2">
        <v>48.411209999999997</v>
      </c>
      <c r="H121" s="2">
        <v>1783.4480000000001</v>
      </c>
      <c r="I121" s="2">
        <v>2542.9780000000001</v>
      </c>
      <c r="J121" s="2">
        <f>BAU!H121-'US Alone'!H121</f>
        <v>0.16300000000001091</v>
      </c>
      <c r="K121" s="2">
        <f>BAU!I121-'US Alone'!I121</f>
        <v>0.20100000000002183</v>
      </c>
    </row>
    <row r="122" spans="1:11" x14ac:dyDescent="0.2">
      <c r="A122" s="1">
        <v>2012</v>
      </c>
      <c r="B122" s="2">
        <v>38.242730000000002</v>
      </c>
      <c r="C122" s="2">
        <v>51.96649</v>
      </c>
      <c r="D122" s="2">
        <v>397.01830000000001</v>
      </c>
      <c r="E122" s="2">
        <v>407.26150000000001</v>
      </c>
      <c r="F122" s="2">
        <v>0.86613799999999996</v>
      </c>
      <c r="G122" s="2">
        <v>52.992840000000001</v>
      </c>
      <c r="H122" s="2">
        <v>1820.9449999999999</v>
      </c>
      <c r="I122" s="2">
        <v>2594.308</v>
      </c>
      <c r="J122" s="2">
        <f>BAU!H122-'US Alone'!H122</f>
        <v>0.41900000000009641</v>
      </c>
      <c r="K122" s="2">
        <f>BAU!I122-'US Alone'!I122</f>
        <v>0.5180000000000291</v>
      </c>
    </row>
    <row r="123" spans="1:11" x14ac:dyDescent="0.2">
      <c r="A123" s="1">
        <v>2013</v>
      </c>
      <c r="B123" s="2">
        <v>39.03698</v>
      </c>
      <c r="C123" s="2">
        <v>52.985500000000002</v>
      </c>
      <c r="D123" s="2">
        <v>399.3802</v>
      </c>
      <c r="E123" s="2">
        <v>410.64389999999997</v>
      </c>
      <c r="F123" s="2">
        <v>0.91317499999999996</v>
      </c>
      <c r="G123" s="2">
        <v>56.619370000000004</v>
      </c>
      <c r="H123" s="2">
        <v>1859.259</v>
      </c>
      <c r="I123" s="2">
        <v>2646.6559999999999</v>
      </c>
      <c r="J123" s="2">
        <f>BAU!H123-'US Alone'!H123</f>
        <v>0.79999999999995453</v>
      </c>
      <c r="K123" s="2">
        <f>BAU!I123-'US Alone'!I123</f>
        <v>0.98900000000003274</v>
      </c>
    </row>
    <row r="124" spans="1:11" x14ac:dyDescent="0.2">
      <c r="A124" s="1">
        <v>2014</v>
      </c>
      <c r="B124" s="2">
        <v>39.83182</v>
      </c>
      <c r="C124" s="2">
        <v>54.005420000000001</v>
      </c>
      <c r="D124" s="2">
        <v>401.82889999999998</v>
      </c>
      <c r="E124" s="2">
        <v>414.15699999999998</v>
      </c>
      <c r="F124" s="2">
        <v>0.95496199999999998</v>
      </c>
      <c r="G124" s="2">
        <v>60.66048</v>
      </c>
      <c r="H124" s="2">
        <v>1898.3920000000001</v>
      </c>
      <c r="I124" s="2">
        <v>2700.0239999999999</v>
      </c>
      <c r="J124" s="2">
        <f>BAU!H124-'US Alone'!H124</f>
        <v>1.3039999999998599</v>
      </c>
      <c r="K124" s="2">
        <f>BAU!I124-'US Alone'!I124</f>
        <v>1.6110000000003311</v>
      </c>
    </row>
    <row r="125" spans="1:11" x14ac:dyDescent="0.2">
      <c r="A125" s="1">
        <v>2015</v>
      </c>
      <c r="B125" s="2">
        <v>40.627160000000003</v>
      </c>
      <c r="C125" s="2">
        <v>55.026130000000002</v>
      </c>
      <c r="D125" s="2">
        <v>404.35120000000001</v>
      </c>
      <c r="E125" s="2">
        <v>417.77440000000001</v>
      </c>
      <c r="F125" s="2">
        <v>0.99294800000000005</v>
      </c>
      <c r="G125" s="2">
        <v>65.129000000000005</v>
      </c>
      <c r="H125" s="2">
        <v>1938.3440000000001</v>
      </c>
      <c r="I125" s="2">
        <v>2754.4119999999998</v>
      </c>
      <c r="J125" s="2">
        <f>BAU!H125-'US Alone'!H125</f>
        <v>1.9320000000000164</v>
      </c>
      <c r="K125" s="2">
        <f>BAU!I125-'US Alone'!I125</f>
        <v>2.3850000000002183</v>
      </c>
    </row>
    <row r="126" spans="1:11" x14ac:dyDescent="0.2">
      <c r="A126" s="1">
        <v>2016</v>
      </c>
      <c r="B126" s="2">
        <v>41.423360000000002</v>
      </c>
      <c r="C126" s="2">
        <v>56.045940000000002</v>
      </c>
      <c r="D126" s="2">
        <v>406.94260000000003</v>
      </c>
      <c r="E126" s="2">
        <v>421.49450000000002</v>
      </c>
      <c r="F126" s="2">
        <v>1.0281960000000001</v>
      </c>
      <c r="G126" s="2">
        <v>69.949809999999999</v>
      </c>
      <c r="H126" s="2">
        <v>1979.115</v>
      </c>
      <c r="I126" s="2">
        <v>2809.8209999999999</v>
      </c>
      <c r="J126" s="2">
        <f>BAU!H126-'US Alone'!H126</f>
        <v>2.6820000000000164</v>
      </c>
      <c r="K126" s="2">
        <f>BAU!I126-'US Alone'!I126</f>
        <v>3.3099999999999454</v>
      </c>
    </row>
    <row r="127" spans="1:11" x14ac:dyDescent="0.2">
      <c r="A127" s="1">
        <v>2017</v>
      </c>
      <c r="B127" s="2">
        <v>42.219720000000002</v>
      </c>
      <c r="C127" s="2">
        <v>57.066130000000001</v>
      </c>
      <c r="D127" s="2">
        <v>409.60059999999999</v>
      </c>
      <c r="E127" s="2">
        <v>425.32569999999998</v>
      </c>
      <c r="F127" s="2">
        <v>1.061501</v>
      </c>
      <c r="G127" s="2">
        <v>75.067610000000002</v>
      </c>
      <c r="H127" s="2">
        <v>2020.703</v>
      </c>
      <c r="I127" s="2">
        <v>2866.2489999999998</v>
      </c>
      <c r="J127" s="2">
        <f>BAU!H127-'US Alone'!H127</f>
        <v>3.5540000000000873</v>
      </c>
      <c r="K127" s="2">
        <f>BAU!I127-'US Alone'!I127</f>
        <v>4.3850000000002183</v>
      </c>
    </row>
    <row r="128" spans="1:11" x14ac:dyDescent="0.2">
      <c r="A128" s="1">
        <v>2018</v>
      </c>
      <c r="B128" s="2">
        <v>43.01634</v>
      </c>
      <c r="C128" s="2">
        <v>58.086779999999997</v>
      </c>
      <c r="D128" s="2">
        <v>412.32350000000002</v>
      </c>
      <c r="E128" s="2">
        <v>429.26100000000002</v>
      </c>
      <c r="F128" s="2">
        <v>1.093456</v>
      </c>
      <c r="G128" s="2">
        <v>80.441469999999995</v>
      </c>
      <c r="H128" s="2">
        <v>2063.11</v>
      </c>
      <c r="I128" s="2">
        <v>2923.6979999999999</v>
      </c>
      <c r="J128" s="2">
        <f>BAU!H128-'US Alone'!H128</f>
        <v>4.5479999999997744</v>
      </c>
      <c r="K128" s="2">
        <f>BAU!I128-'US Alone'!I128</f>
        <v>5.6080000000001746</v>
      </c>
    </row>
    <row r="129" spans="1:11" ht="12.75" customHeight="1" x14ac:dyDescent="0.2">
      <c r="A129" s="1">
        <v>2019</v>
      </c>
      <c r="B129" s="2">
        <v>43.813310000000001</v>
      </c>
      <c r="C129" s="2">
        <v>59.108040000000003</v>
      </c>
      <c r="D129" s="2">
        <v>415.11</v>
      </c>
      <c r="E129" s="2">
        <v>433.29480000000001</v>
      </c>
      <c r="F129" s="2">
        <v>1.1244970000000001</v>
      </c>
      <c r="G129" s="2">
        <v>86.041700000000006</v>
      </c>
      <c r="H129" s="2">
        <v>2106.335</v>
      </c>
      <c r="I129" s="2">
        <v>2982.1680000000001</v>
      </c>
      <c r="J129" s="2">
        <f>BAU!H129-'US Alone'!H129</f>
        <v>5.6630000000000109</v>
      </c>
      <c r="K129" s="2">
        <f>BAU!I129-'US Alone'!I129</f>
        <v>6.9800000000000182</v>
      </c>
    </row>
    <row r="130" spans="1:11" x14ac:dyDescent="0.2">
      <c r="A130" s="1">
        <v>2020</v>
      </c>
      <c r="B130" s="2">
        <v>44.610489999999999</v>
      </c>
      <c r="C130" s="2">
        <v>60.1297</v>
      </c>
      <c r="D130" s="2">
        <v>417.95949999999999</v>
      </c>
      <c r="E130" s="2">
        <v>437.38080000000002</v>
      </c>
      <c r="F130" s="2">
        <v>1.15493</v>
      </c>
      <c r="G130" s="2">
        <v>91.847319999999996</v>
      </c>
      <c r="H130" s="2">
        <v>2150.3789999999999</v>
      </c>
      <c r="I130" s="2">
        <v>3041.6590000000001</v>
      </c>
      <c r="J130" s="2">
        <f>BAU!H130-'US Alone'!H130</f>
        <v>6.9000000000000909</v>
      </c>
      <c r="K130" s="2">
        <f>BAU!I130-'US Alone'!I130</f>
        <v>8.500999999999749</v>
      </c>
    </row>
    <row r="131" spans="1:11" x14ac:dyDescent="0.2">
      <c r="A131" s="1">
        <v>2021</v>
      </c>
      <c r="B131" s="2">
        <v>45.761690000000002</v>
      </c>
      <c r="C131" s="2">
        <v>61.590139999999998</v>
      </c>
      <c r="D131" s="2">
        <v>420.88780000000003</v>
      </c>
      <c r="E131" s="2">
        <v>441.50779999999997</v>
      </c>
      <c r="F131" s="2">
        <v>1.184938</v>
      </c>
      <c r="G131" s="2">
        <v>97.845060000000004</v>
      </c>
      <c r="H131" s="2">
        <v>2195.3760000000002</v>
      </c>
      <c r="I131" s="2">
        <v>3102.3359999999998</v>
      </c>
      <c r="J131" s="2">
        <f>BAU!H131-'US Alone'!H131</f>
        <v>8.2449999999998909</v>
      </c>
      <c r="K131" s="2">
        <f>BAU!I131-'US Alone'!I131</f>
        <v>10.156000000000404</v>
      </c>
    </row>
    <row r="132" spans="1:11" x14ac:dyDescent="0.2">
      <c r="A132" s="1">
        <v>2022</v>
      </c>
      <c r="B132" s="2">
        <v>46.911099999999998</v>
      </c>
      <c r="C132" s="2">
        <v>63.048439999999999</v>
      </c>
      <c r="D132" s="2">
        <v>423.9194</v>
      </c>
      <c r="E132" s="2">
        <v>445.76960000000003</v>
      </c>
      <c r="F132" s="2">
        <v>1.2147060000000001</v>
      </c>
      <c r="G132" s="2">
        <v>104.0247</v>
      </c>
      <c r="H132" s="2">
        <v>2241.547</v>
      </c>
      <c r="I132" s="2">
        <v>3164.473</v>
      </c>
      <c r="J132" s="2">
        <f>BAU!H132-'US Alone'!H132</f>
        <v>9.681999999999789</v>
      </c>
      <c r="K132" s="2">
        <f>BAU!I132-'US Alone'!I132</f>
        <v>11.923000000000229</v>
      </c>
    </row>
    <row r="133" spans="1:11" x14ac:dyDescent="0.2">
      <c r="A133" s="1">
        <v>2023</v>
      </c>
      <c r="B133" s="2">
        <v>48.055790000000002</v>
      </c>
      <c r="C133" s="2">
        <v>64.501260000000002</v>
      </c>
      <c r="D133" s="2">
        <v>427.05090000000001</v>
      </c>
      <c r="E133" s="2">
        <v>450.2011</v>
      </c>
      <c r="F133" s="2">
        <v>1.244442</v>
      </c>
      <c r="G133" s="2">
        <v>110.37479999999999</v>
      </c>
      <c r="H133" s="2">
        <v>2288.89</v>
      </c>
      <c r="I133" s="2">
        <v>3228.0659999999998</v>
      </c>
      <c r="J133" s="2">
        <f>BAU!H133-'US Alone'!H133</f>
        <v>11.213000000000193</v>
      </c>
      <c r="K133" s="2">
        <f>BAU!I133-'US Alone'!I133</f>
        <v>13.80600000000004</v>
      </c>
    </row>
    <row r="134" spans="1:11" x14ac:dyDescent="0.2">
      <c r="A134" s="1">
        <v>2024</v>
      </c>
      <c r="B134" s="2">
        <v>49.1967</v>
      </c>
      <c r="C134" s="2">
        <v>65.949690000000004</v>
      </c>
      <c r="D134" s="2">
        <v>430.28019999999998</v>
      </c>
      <c r="E134" s="2">
        <v>454.79219999999998</v>
      </c>
      <c r="F134" s="2">
        <v>1.2743169999999999</v>
      </c>
      <c r="G134" s="2">
        <v>116.8867</v>
      </c>
      <c r="H134" s="2">
        <v>2337.4</v>
      </c>
      <c r="I134" s="2">
        <v>3293.1109999999999</v>
      </c>
      <c r="J134" s="2">
        <f>BAU!H134-'US Alone'!H134</f>
        <v>12.840999999999894</v>
      </c>
      <c r="K134" s="2">
        <f>BAU!I134-'US Alone'!I134</f>
        <v>15.807999999999993</v>
      </c>
    </row>
    <row r="135" spans="1:11" x14ac:dyDescent="0.2">
      <c r="A135" s="1">
        <v>2025</v>
      </c>
      <c r="B135" s="2">
        <v>50.325600000000001</v>
      </c>
      <c r="C135" s="2">
        <v>67.384259999999998</v>
      </c>
      <c r="D135" s="2">
        <v>433.60509999999999</v>
      </c>
      <c r="E135" s="2">
        <v>459.54140000000001</v>
      </c>
      <c r="F135" s="2">
        <v>1.3044480000000001</v>
      </c>
      <c r="G135" s="2">
        <v>123.5551</v>
      </c>
      <c r="H135" s="2">
        <v>2387.0700000000002</v>
      </c>
      <c r="I135" s="2">
        <v>3359.598</v>
      </c>
      <c r="J135" s="2">
        <f>BAU!H135-'US Alone'!H135</f>
        <v>14.576000000000022</v>
      </c>
      <c r="K135" s="2">
        <f>BAU!I135-'US Alone'!I135</f>
        <v>17.941000000000258</v>
      </c>
    </row>
    <row r="136" spans="1:11" x14ac:dyDescent="0.2">
      <c r="A136" s="1">
        <v>2026</v>
      </c>
      <c r="B136" s="2">
        <v>51.475409999999997</v>
      </c>
      <c r="C136" s="2">
        <v>68.843469999999996</v>
      </c>
      <c r="D136" s="2">
        <v>437.0247</v>
      </c>
      <c r="E136" s="2">
        <v>464.42599999999999</v>
      </c>
      <c r="F136" s="2">
        <v>1.3349139999999999</v>
      </c>
      <c r="G136" s="2">
        <v>130.37729999999999</v>
      </c>
      <c r="H136" s="2">
        <v>2437.9009999999998</v>
      </c>
      <c r="I136" s="2">
        <v>3427.53</v>
      </c>
      <c r="J136" s="2">
        <f>BAU!H136-'US Alone'!H136</f>
        <v>16.414999999999964</v>
      </c>
      <c r="K136" s="2">
        <f>BAU!I136-'US Alone'!I136</f>
        <v>20.199999999999818</v>
      </c>
    </row>
    <row r="137" spans="1:11" x14ac:dyDescent="0.2">
      <c r="A137" s="1">
        <v>2027</v>
      </c>
      <c r="B137" s="2">
        <v>52.625630000000001</v>
      </c>
      <c r="C137" s="2">
        <v>70.303210000000007</v>
      </c>
      <c r="D137" s="2">
        <v>440.53989999999999</v>
      </c>
      <c r="E137" s="2">
        <v>469.44740000000002</v>
      </c>
      <c r="F137" s="2">
        <v>1.365761</v>
      </c>
      <c r="G137" s="2">
        <v>137.3526</v>
      </c>
      <c r="H137" s="2">
        <v>2489.9059999999999</v>
      </c>
      <c r="I137" s="2">
        <v>3496.92</v>
      </c>
      <c r="J137" s="2">
        <f>BAU!H137-'US Alone'!H137</f>
        <v>18.345000000000255</v>
      </c>
      <c r="K137" s="2">
        <f>BAU!I137-'US Alone'!I137</f>
        <v>22.572999999999865</v>
      </c>
    </row>
    <row r="138" spans="1:11" x14ac:dyDescent="0.2">
      <c r="A138" s="1">
        <v>2028</v>
      </c>
      <c r="B138" s="2">
        <v>53.776420000000002</v>
      </c>
      <c r="C138" s="2">
        <v>71.763630000000006</v>
      </c>
      <c r="D138" s="2">
        <v>444.15</v>
      </c>
      <c r="E138" s="2">
        <v>474.63389999999998</v>
      </c>
      <c r="F138" s="2">
        <v>1.397027</v>
      </c>
      <c r="G138" s="2">
        <v>144.48159999999999</v>
      </c>
      <c r="H138" s="2">
        <v>2543.0859999999998</v>
      </c>
      <c r="I138" s="2">
        <v>3567.7710000000002</v>
      </c>
      <c r="J138" s="2">
        <f>BAU!H138-'US Alone'!H138</f>
        <v>20.36600000000044</v>
      </c>
      <c r="K138" s="2">
        <f>BAU!I138-'US Alone'!I138</f>
        <v>25.056999999999789</v>
      </c>
    </row>
    <row r="139" spans="1:11" x14ac:dyDescent="0.2">
      <c r="A139" s="1">
        <v>2029</v>
      </c>
      <c r="B139" s="2">
        <v>54.927390000000003</v>
      </c>
      <c r="C139" s="2">
        <v>73.224310000000003</v>
      </c>
      <c r="D139" s="2">
        <v>447.8546</v>
      </c>
      <c r="E139" s="2">
        <v>479.976</v>
      </c>
      <c r="F139" s="2">
        <v>1.4287570000000001</v>
      </c>
      <c r="G139" s="2">
        <v>151.76439999999999</v>
      </c>
      <c r="H139" s="2">
        <v>2597.4409999999998</v>
      </c>
      <c r="I139" s="2">
        <v>3640.0830000000001</v>
      </c>
      <c r="J139" s="2">
        <f>BAU!H139-'US Alone'!H139</f>
        <v>22.478000000000065</v>
      </c>
      <c r="K139" s="2">
        <f>BAU!I139-'US Alone'!I139</f>
        <v>27.652000000000044</v>
      </c>
    </row>
    <row r="140" spans="1:11" x14ac:dyDescent="0.2">
      <c r="A140" s="1">
        <v>2030</v>
      </c>
      <c r="B140" s="2">
        <v>56.078670000000002</v>
      </c>
      <c r="C140" s="2">
        <v>74.685389999999998</v>
      </c>
      <c r="D140" s="2">
        <v>451.65350000000001</v>
      </c>
      <c r="E140" s="2">
        <v>485.65519999999998</v>
      </c>
      <c r="F140" s="2">
        <v>1.4610540000000001</v>
      </c>
      <c r="G140" s="2">
        <v>159.2002</v>
      </c>
      <c r="H140" s="2">
        <v>2652.971</v>
      </c>
      <c r="I140" s="2">
        <v>3713.8539999999998</v>
      </c>
      <c r="J140" s="2">
        <f>BAU!H140-'US Alone'!H140</f>
        <v>24.68100000000004</v>
      </c>
      <c r="K140" s="2">
        <f>BAU!I140-'US Alone'!I140</f>
        <v>30.360000000000127</v>
      </c>
    </row>
    <row r="141" spans="1:11" x14ac:dyDescent="0.2">
      <c r="A141" s="1">
        <v>2031</v>
      </c>
      <c r="B141" s="2">
        <v>57.392200000000003</v>
      </c>
      <c r="C141" s="2">
        <v>76.33672</v>
      </c>
      <c r="D141" s="2">
        <v>455.55430000000001</v>
      </c>
      <c r="E141" s="2">
        <v>491.88580000000002</v>
      </c>
      <c r="F141" s="2">
        <v>1.4941850000000001</v>
      </c>
      <c r="G141" s="2">
        <v>166.7816</v>
      </c>
      <c r="H141" s="2">
        <v>2709.739</v>
      </c>
      <c r="I141" s="2">
        <v>3789.1590000000001</v>
      </c>
      <c r="J141" s="2">
        <f>BAU!H141-'US Alone'!H141</f>
        <v>26.996999999999844</v>
      </c>
      <c r="K141" s="2">
        <f>BAU!I141-'US Alone'!I141</f>
        <v>33.208000000000084</v>
      </c>
    </row>
    <row r="142" spans="1:11" x14ac:dyDescent="0.2">
      <c r="A142" s="1">
        <v>2032</v>
      </c>
      <c r="B142" s="2">
        <v>58.707279999999997</v>
      </c>
      <c r="C142" s="2">
        <v>77.989779999999996</v>
      </c>
      <c r="D142" s="2">
        <v>459.5693</v>
      </c>
      <c r="E142" s="2">
        <v>498.58730000000003</v>
      </c>
      <c r="F142" s="2">
        <v>1.52844</v>
      </c>
      <c r="G142" s="2">
        <v>174.49850000000001</v>
      </c>
      <c r="H142" s="2">
        <v>2767.846</v>
      </c>
      <c r="I142" s="2">
        <v>3866.1149999999998</v>
      </c>
      <c r="J142" s="2">
        <f>BAU!H142-'US Alone'!H142</f>
        <v>29.471000000000004</v>
      </c>
      <c r="K142" s="2">
        <f>BAU!I142-'US Alone'!I142</f>
        <v>36.25</v>
      </c>
    </row>
    <row r="143" spans="1:11" x14ac:dyDescent="0.2">
      <c r="A143" s="1">
        <v>2033</v>
      </c>
      <c r="B143" s="2">
        <v>60.022100000000002</v>
      </c>
      <c r="C143" s="2">
        <v>79.642529999999994</v>
      </c>
      <c r="D143" s="2">
        <v>463.69799999999998</v>
      </c>
      <c r="E143" s="2">
        <v>505.47739999999999</v>
      </c>
      <c r="F143" s="2">
        <v>1.563874</v>
      </c>
      <c r="G143" s="2">
        <v>182.3511</v>
      </c>
      <c r="H143" s="2">
        <v>2827.2950000000001</v>
      </c>
      <c r="I143" s="2">
        <v>3944.7249999999999</v>
      </c>
      <c r="J143" s="2">
        <f>BAU!H143-'US Alone'!H143</f>
        <v>32.098999999999705</v>
      </c>
      <c r="K143" s="2">
        <f>BAU!I143-'US Alone'!I143</f>
        <v>39.481999999999971</v>
      </c>
    </row>
    <row r="144" spans="1:11" x14ac:dyDescent="0.2">
      <c r="A144" s="1">
        <v>2034</v>
      </c>
      <c r="B144" s="2">
        <v>61.334220000000002</v>
      </c>
      <c r="C144" s="2">
        <v>81.292209999999997</v>
      </c>
      <c r="D144" s="2">
        <v>467.93979999999999</v>
      </c>
      <c r="E144" s="2">
        <v>512.56050000000005</v>
      </c>
      <c r="F144" s="2">
        <v>1.6003529999999999</v>
      </c>
      <c r="G144" s="2">
        <v>190.35169999999999</v>
      </c>
      <c r="H144" s="2">
        <v>2888.0839999999998</v>
      </c>
      <c r="I144" s="2">
        <v>4024.9859999999999</v>
      </c>
      <c r="J144" s="2">
        <f>BAU!H144-'US Alone'!H144</f>
        <v>34.883000000000266</v>
      </c>
      <c r="K144" s="2">
        <f>BAU!I144-'US Alone'!I144</f>
        <v>42.909000000000106</v>
      </c>
    </row>
    <row r="145" spans="1:11" x14ac:dyDescent="0.2">
      <c r="A145" s="1">
        <v>2035</v>
      </c>
      <c r="B145" s="2">
        <v>62.641330000000004</v>
      </c>
      <c r="C145" s="2">
        <v>82.936260000000004</v>
      </c>
      <c r="D145" s="2">
        <v>472.29399999999998</v>
      </c>
      <c r="E145" s="2">
        <v>519.8492</v>
      </c>
      <c r="F145" s="2">
        <v>1.637778</v>
      </c>
      <c r="G145" s="2">
        <v>198.5112</v>
      </c>
      <c r="H145" s="2">
        <v>2950.2089999999998</v>
      </c>
      <c r="I145" s="2">
        <v>4106.8950000000004</v>
      </c>
      <c r="J145" s="2">
        <f>BAU!H145-'US Alone'!H145</f>
        <v>37.827000000000226</v>
      </c>
      <c r="K145" s="2">
        <f>BAU!I145-'US Alone'!I145</f>
        <v>46.531999999999243</v>
      </c>
    </row>
    <row r="146" spans="1:11" x14ac:dyDescent="0.2">
      <c r="A146" s="1">
        <v>2036</v>
      </c>
      <c r="B146" s="2">
        <v>63.96846</v>
      </c>
      <c r="C146" s="2">
        <v>84.604489999999998</v>
      </c>
      <c r="D146" s="2">
        <v>476.7611</v>
      </c>
      <c r="E146" s="2">
        <v>527.19989999999996</v>
      </c>
      <c r="F146" s="2">
        <v>1.676023</v>
      </c>
      <c r="G146" s="2">
        <v>206.8398</v>
      </c>
      <c r="H146" s="2">
        <v>3013.6759999999999</v>
      </c>
      <c r="I146" s="2">
        <v>4190.4570000000003</v>
      </c>
      <c r="J146" s="2">
        <f>BAU!H146-'US Alone'!H146</f>
        <v>40.925999999999931</v>
      </c>
      <c r="K146" s="2">
        <f>BAU!I146-'US Alone'!I146</f>
        <v>50.346999999999753</v>
      </c>
    </row>
    <row r="147" spans="1:11" x14ac:dyDescent="0.2">
      <c r="A147" s="1">
        <v>2037</v>
      </c>
      <c r="B147" s="2">
        <v>65.296350000000004</v>
      </c>
      <c r="C147" s="2">
        <v>86.273539999999997</v>
      </c>
      <c r="D147" s="2">
        <v>481.3424</v>
      </c>
      <c r="E147" s="2">
        <v>534.75810000000001</v>
      </c>
      <c r="F147" s="2">
        <v>1.71496</v>
      </c>
      <c r="G147" s="2">
        <v>215.3493</v>
      </c>
      <c r="H147" s="2">
        <v>3078.4969999999998</v>
      </c>
      <c r="I147" s="2">
        <v>4275.6869999999999</v>
      </c>
      <c r="J147" s="2">
        <f>BAU!H147-'US Alone'!H147</f>
        <v>44.169000000000324</v>
      </c>
      <c r="K147" s="2">
        <f>BAU!I147-'US Alone'!I147</f>
        <v>54.341000000000349</v>
      </c>
    </row>
    <row r="148" spans="1:11" x14ac:dyDescent="0.2">
      <c r="A148" s="1">
        <v>2038</v>
      </c>
      <c r="B148" s="2">
        <v>66.625050000000002</v>
      </c>
      <c r="C148" s="2">
        <v>87.94341</v>
      </c>
      <c r="D148" s="2">
        <v>486.03769999999997</v>
      </c>
      <c r="E148" s="2">
        <v>542.52390000000003</v>
      </c>
      <c r="F148" s="2">
        <v>1.75457</v>
      </c>
      <c r="G148" s="2">
        <v>224.0453</v>
      </c>
      <c r="H148" s="2">
        <v>3144.6750000000002</v>
      </c>
      <c r="I148" s="2">
        <v>4362.5860000000002</v>
      </c>
      <c r="J148" s="2">
        <f>BAU!H148-'US Alone'!H148</f>
        <v>47.55199999999968</v>
      </c>
      <c r="K148" s="2">
        <f>BAU!I148-'US Alone'!I148</f>
        <v>58.51299999999992</v>
      </c>
    </row>
    <row r="149" spans="1:11" x14ac:dyDescent="0.2">
      <c r="A149" s="1">
        <v>2039</v>
      </c>
      <c r="B149" s="2">
        <v>67.954300000000003</v>
      </c>
      <c r="C149" s="2">
        <v>89.613860000000003</v>
      </c>
      <c r="D149" s="2">
        <v>490.84719999999999</v>
      </c>
      <c r="E149" s="2">
        <v>550.48659999999995</v>
      </c>
      <c r="F149" s="2">
        <v>1.7948379999999999</v>
      </c>
      <c r="G149" s="2">
        <v>232.93180000000001</v>
      </c>
      <c r="H149" s="2">
        <v>3212.2089999999998</v>
      </c>
      <c r="I149" s="2">
        <v>4451.1559999999999</v>
      </c>
      <c r="J149" s="2">
        <f>BAU!H149-'US Alone'!H149</f>
        <v>51.077999999999975</v>
      </c>
      <c r="K149" s="2">
        <f>BAU!I149-'US Alone'!I149</f>
        <v>62.859000000000378</v>
      </c>
    </row>
    <row r="150" spans="1:11" x14ac:dyDescent="0.2">
      <c r="A150" s="1">
        <v>2040</v>
      </c>
      <c r="B150" s="2">
        <v>69.283969999999997</v>
      </c>
      <c r="C150" s="2">
        <v>91.284739999999999</v>
      </c>
      <c r="D150" s="2">
        <v>495.77100000000002</v>
      </c>
      <c r="E150" s="2">
        <v>558.88279999999997</v>
      </c>
      <c r="F150" s="2">
        <v>1.83582</v>
      </c>
      <c r="G150" s="2">
        <v>242.0121</v>
      </c>
      <c r="H150" s="2">
        <v>3281.1</v>
      </c>
      <c r="I150" s="2">
        <v>4541.3959999999997</v>
      </c>
      <c r="J150" s="2">
        <f>BAU!H150-'US Alone'!H150</f>
        <v>54.744000000000142</v>
      </c>
      <c r="K150" s="2">
        <f>BAU!I150-'US Alone'!I150</f>
        <v>67.382000000000517</v>
      </c>
    </row>
    <row r="151" spans="1:11" x14ac:dyDescent="0.2">
      <c r="A151" s="1">
        <v>2041</v>
      </c>
      <c r="B151" s="2">
        <v>70.741789999999995</v>
      </c>
      <c r="C151" s="2">
        <v>93.030720000000002</v>
      </c>
      <c r="D151" s="2">
        <v>500.81560000000002</v>
      </c>
      <c r="E151" s="2">
        <v>567.94669999999996</v>
      </c>
      <c r="F151" s="2">
        <v>1.8777619999999999</v>
      </c>
      <c r="G151" s="2">
        <v>251.28030000000001</v>
      </c>
      <c r="H151" s="2">
        <v>3351.3960000000002</v>
      </c>
      <c r="I151" s="2">
        <v>4633.3360000000002</v>
      </c>
      <c r="J151" s="2">
        <f>BAU!H151-'US Alone'!H151</f>
        <v>58.556999999999789</v>
      </c>
      <c r="K151" s="2">
        <f>BAU!I151-'US Alone'!I151</f>
        <v>72.085000000000036</v>
      </c>
    </row>
    <row r="152" spans="1:11" x14ac:dyDescent="0.2">
      <c r="A152" s="1">
        <v>2042</v>
      </c>
      <c r="B152" s="2">
        <v>72.199439999999996</v>
      </c>
      <c r="C152" s="2">
        <v>94.776709999999994</v>
      </c>
      <c r="D152" s="2">
        <v>505.99130000000002</v>
      </c>
      <c r="E152" s="2">
        <v>577.62220000000002</v>
      </c>
      <c r="F152" s="2">
        <v>1.9209369999999999</v>
      </c>
      <c r="G152" s="2">
        <v>260.72809999999998</v>
      </c>
      <c r="H152" s="2">
        <v>3423.1770000000001</v>
      </c>
      <c r="I152" s="2">
        <v>4727.0209999999997</v>
      </c>
      <c r="J152" s="2">
        <f>BAU!H152-'US Alone'!H152</f>
        <v>62.525000000000091</v>
      </c>
      <c r="K152" s="2">
        <f>BAU!I152-'US Alone'!I152</f>
        <v>76.979000000000269</v>
      </c>
    </row>
    <row r="153" spans="1:11" x14ac:dyDescent="0.2">
      <c r="A153" s="1">
        <v>2043</v>
      </c>
      <c r="B153" s="2">
        <v>73.657079999999993</v>
      </c>
      <c r="C153" s="2">
        <v>96.522919999999999</v>
      </c>
      <c r="D153" s="2">
        <v>511.29809999999998</v>
      </c>
      <c r="E153" s="2">
        <v>587.52790000000005</v>
      </c>
      <c r="F153" s="2">
        <v>1.965384</v>
      </c>
      <c r="G153" s="2">
        <v>270.35680000000002</v>
      </c>
      <c r="H153" s="2">
        <v>3496.44</v>
      </c>
      <c r="I153" s="2">
        <v>4822.4530000000004</v>
      </c>
      <c r="J153" s="2">
        <f>BAU!H153-'US Alone'!H153</f>
        <v>66.652000000000044</v>
      </c>
      <c r="K153" s="2">
        <f>BAU!I153-'US Alone'!I153</f>
        <v>82.062999999999192</v>
      </c>
    </row>
    <row r="154" spans="1:11" x14ac:dyDescent="0.2">
      <c r="A154" s="1">
        <v>2044</v>
      </c>
      <c r="B154" s="2">
        <v>75.114410000000007</v>
      </c>
      <c r="C154" s="2">
        <v>98.269040000000004</v>
      </c>
      <c r="D154" s="2">
        <v>516.73599999999999</v>
      </c>
      <c r="E154" s="2">
        <v>597.70899999999995</v>
      </c>
      <c r="F154" s="2">
        <v>2.010939</v>
      </c>
      <c r="G154" s="2">
        <v>280.18090000000001</v>
      </c>
      <c r="H154" s="2">
        <v>3571.1869999999999</v>
      </c>
      <c r="I154" s="2">
        <v>4919.63</v>
      </c>
      <c r="J154" s="2">
        <f>BAU!H154-'US Alone'!H154</f>
        <v>70.934999999999945</v>
      </c>
      <c r="K154" s="2">
        <f>BAU!I154-'US Alone'!I154</f>
        <v>87.336999999999534</v>
      </c>
    </row>
    <row r="155" spans="1:11" x14ac:dyDescent="0.2">
      <c r="A155" s="1">
        <v>2045</v>
      </c>
      <c r="B155" s="2">
        <v>76.571659999999994</v>
      </c>
      <c r="C155" s="2">
        <v>100.0153</v>
      </c>
      <c r="D155" s="2">
        <v>522.30510000000004</v>
      </c>
      <c r="E155" s="2">
        <v>608.13620000000003</v>
      </c>
      <c r="F155" s="2">
        <v>2.0574789999999998</v>
      </c>
      <c r="G155" s="2">
        <v>290.21249999999998</v>
      </c>
      <c r="H155" s="2">
        <v>3647.4160000000002</v>
      </c>
      <c r="I155" s="2">
        <v>5018.5540000000001</v>
      </c>
      <c r="J155" s="2">
        <f>BAU!H155-'US Alone'!H155</f>
        <v>75.375999999999749</v>
      </c>
      <c r="K155" s="2">
        <f>BAU!I155-'US Alone'!I155</f>
        <v>92.800999999999476</v>
      </c>
    </row>
    <row r="156" spans="1:11" x14ac:dyDescent="0.2">
      <c r="A156" s="1">
        <v>2046</v>
      </c>
      <c r="B156" s="2">
        <v>78.043970000000002</v>
      </c>
      <c r="C156" s="2">
        <v>101.7794</v>
      </c>
      <c r="D156" s="2">
        <v>528.00649999999996</v>
      </c>
      <c r="E156" s="2">
        <v>618.84780000000001</v>
      </c>
      <c r="F156" s="2">
        <v>2.1049120000000001</v>
      </c>
      <c r="G156" s="2">
        <v>300.46199999999999</v>
      </c>
      <c r="H156" s="2">
        <v>3725.1350000000002</v>
      </c>
      <c r="I156" s="2">
        <v>5119.2309999999998</v>
      </c>
      <c r="J156" s="2">
        <f>BAU!H156-'US Alone'!H156</f>
        <v>79.968999999999596</v>
      </c>
      <c r="K156" s="2">
        <f>BAU!I156-'US Alone'!I156</f>
        <v>98.44800000000032</v>
      </c>
    </row>
    <row r="157" spans="1:11" x14ac:dyDescent="0.2">
      <c r="A157" s="1">
        <v>2047</v>
      </c>
      <c r="B157" s="2">
        <v>79.517139999999998</v>
      </c>
      <c r="C157" s="2">
        <v>103.5446</v>
      </c>
      <c r="D157" s="2">
        <v>533.8415</v>
      </c>
      <c r="E157" s="2">
        <v>629.83609999999999</v>
      </c>
      <c r="F157" s="2">
        <v>2.1531690000000001</v>
      </c>
      <c r="G157" s="2">
        <v>310.93759999999997</v>
      </c>
      <c r="H157" s="2">
        <v>3804.3539999999998</v>
      </c>
      <c r="I157" s="2">
        <v>5221.6719999999996</v>
      </c>
      <c r="J157" s="2">
        <f>BAU!H157-'US Alone'!H157</f>
        <v>84.704000000000178</v>
      </c>
      <c r="K157" s="2">
        <f>BAU!I157-'US Alone'!I157</f>
        <v>104.26800000000003</v>
      </c>
    </row>
    <row r="158" spans="1:11" x14ac:dyDescent="0.2">
      <c r="A158" s="1">
        <v>2048</v>
      </c>
      <c r="B158" s="2">
        <v>80.991020000000006</v>
      </c>
      <c r="C158" s="2">
        <v>105.31059999999999</v>
      </c>
      <c r="D158" s="2">
        <v>539.81060000000002</v>
      </c>
      <c r="E158" s="2">
        <v>641.10540000000003</v>
      </c>
      <c r="F158" s="2">
        <v>2.202191</v>
      </c>
      <c r="G158" s="2">
        <v>321.64699999999999</v>
      </c>
      <c r="H158" s="2">
        <v>3885.0729999999999</v>
      </c>
      <c r="I158" s="2">
        <v>5325.8789999999999</v>
      </c>
      <c r="J158" s="2">
        <f>BAU!H158-'US Alone'!H158</f>
        <v>89.579999999999927</v>
      </c>
      <c r="K158" s="2">
        <f>BAU!I158-'US Alone'!I158</f>
        <v>110.25900000000001</v>
      </c>
    </row>
    <row r="159" spans="1:11" x14ac:dyDescent="0.2">
      <c r="A159" s="1">
        <v>2049</v>
      </c>
      <c r="B159" s="2">
        <v>82.465500000000006</v>
      </c>
      <c r="C159" s="2">
        <v>107.0775</v>
      </c>
      <c r="D159" s="2">
        <v>545.91420000000005</v>
      </c>
      <c r="E159" s="2">
        <v>652.67070000000001</v>
      </c>
      <c r="F159" s="2">
        <v>2.2519330000000002</v>
      </c>
      <c r="G159" s="2">
        <v>332.59660000000002</v>
      </c>
      <c r="H159" s="2">
        <v>3967.2939999999999</v>
      </c>
      <c r="I159" s="2">
        <v>5431.8530000000001</v>
      </c>
      <c r="J159" s="2">
        <f>BAU!H159-'US Alone'!H159</f>
        <v>94.596000000000004</v>
      </c>
      <c r="K159" s="2">
        <f>BAU!I159-'US Alone'!I159</f>
        <v>116.42100000000028</v>
      </c>
    </row>
    <row r="160" spans="1:11" x14ac:dyDescent="0.2">
      <c r="A160" s="1">
        <v>2050</v>
      </c>
      <c r="B160" s="2">
        <v>83.940510000000003</v>
      </c>
      <c r="C160" s="2">
        <v>108.8451</v>
      </c>
      <c r="D160" s="2">
        <v>552.15269999999998</v>
      </c>
      <c r="E160" s="2">
        <v>664.7921</v>
      </c>
      <c r="F160" s="2">
        <v>2.3024420000000001</v>
      </c>
      <c r="G160" s="2">
        <v>343.7903</v>
      </c>
      <c r="H160" s="2">
        <v>4051.0169999999998</v>
      </c>
      <c r="I160" s="2">
        <v>5539.5929999999998</v>
      </c>
      <c r="J160" s="2">
        <f>BAU!H160-'US Alone'!H160</f>
        <v>99.752000000000407</v>
      </c>
      <c r="K160" s="2">
        <f>BAU!I160-'US Alone'!I160</f>
        <v>122.75399999999991</v>
      </c>
    </row>
    <row r="161" spans="1:11" x14ac:dyDescent="0.2">
      <c r="A161" s="1">
        <v>2051</v>
      </c>
      <c r="B161" s="2">
        <v>84.579419999999999</v>
      </c>
      <c r="C161" s="2">
        <v>109.6023</v>
      </c>
      <c r="D161" s="2">
        <v>558.48739999999998</v>
      </c>
      <c r="E161" s="2">
        <v>677.31479999999999</v>
      </c>
      <c r="F161" s="2">
        <v>2.3538290000000002</v>
      </c>
      <c r="G161" s="2">
        <v>355.22609999999997</v>
      </c>
      <c r="H161" s="2">
        <v>4135.9250000000002</v>
      </c>
      <c r="I161" s="2">
        <v>5648.7219999999998</v>
      </c>
      <c r="J161" s="2">
        <f>BAU!H161-'US Alone'!H161</f>
        <v>105.03600000000006</v>
      </c>
      <c r="K161" s="2">
        <f>BAU!I161-'US Alone'!I161</f>
        <v>129.24300000000039</v>
      </c>
    </row>
    <row r="162" spans="1:11" x14ac:dyDescent="0.2">
      <c r="A162" s="1">
        <v>2052</v>
      </c>
      <c r="B162" s="2">
        <v>85.216419999999999</v>
      </c>
      <c r="C162" s="2">
        <v>110.3575</v>
      </c>
      <c r="D162" s="2">
        <v>564.85739999999998</v>
      </c>
      <c r="E162" s="2">
        <v>689.80790000000002</v>
      </c>
      <c r="F162" s="2">
        <v>2.405942</v>
      </c>
      <c r="G162" s="2">
        <v>366.9126</v>
      </c>
      <c r="H162" s="2">
        <v>4221.4920000000002</v>
      </c>
      <c r="I162" s="2">
        <v>5758.607</v>
      </c>
      <c r="J162" s="2">
        <f>BAU!H162-'US Alone'!H162</f>
        <v>110.42699999999968</v>
      </c>
      <c r="K162" s="2">
        <f>BAU!I162-'US Alone'!I162</f>
        <v>135.86599999999999</v>
      </c>
    </row>
    <row r="163" spans="1:11" x14ac:dyDescent="0.2">
      <c r="A163" s="1">
        <v>2053</v>
      </c>
      <c r="B163" s="2">
        <v>85.850399999999993</v>
      </c>
      <c r="C163" s="2">
        <v>111.10939999999999</v>
      </c>
      <c r="D163" s="2">
        <v>571.26769999999999</v>
      </c>
      <c r="E163" s="2">
        <v>702.46969999999999</v>
      </c>
      <c r="F163" s="2">
        <v>2.4585490000000001</v>
      </c>
      <c r="G163" s="2">
        <v>378.86590000000001</v>
      </c>
      <c r="H163" s="2">
        <v>4307.7150000000001</v>
      </c>
      <c r="I163" s="2">
        <v>5869.2470000000003</v>
      </c>
      <c r="J163" s="2">
        <f>BAU!H163-'US Alone'!H163</f>
        <v>115.92799999999988</v>
      </c>
      <c r="K163" s="2">
        <f>BAU!I163-'US Alone'!I163</f>
        <v>142.625</v>
      </c>
    </row>
    <row r="164" spans="1:11" x14ac:dyDescent="0.2">
      <c r="A164" s="1">
        <v>2054</v>
      </c>
      <c r="B164" s="2">
        <v>86.481089999999995</v>
      </c>
      <c r="C164" s="2">
        <v>111.8578</v>
      </c>
      <c r="D164" s="2">
        <v>577.72109999999998</v>
      </c>
      <c r="E164" s="2">
        <v>715.30470000000003</v>
      </c>
      <c r="F164" s="2">
        <v>2.5115509999999999</v>
      </c>
      <c r="G164" s="2">
        <v>391.0942</v>
      </c>
      <c r="H164" s="2">
        <v>4394.5910000000003</v>
      </c>
      <c r="I164" s="2">
        <v>5980.6369999999997</v>
      </c>
      <c r="J164" s="2">
        <f>BAU!H164-'US Alone'!H164</f>
        <v>121.53999999999996</v>
      </c>
      <c r="K164" s="2">
        <f>BAU!I164-'US Alone'!I164</f>
        <v>149.52400000000034</v>
      </c>
    </row>
    <row r="165" spans="1:11" x14ac:dyDescent="0.2">
      <c r="A165" s="1">
        <v>2055</v>
      </c>
      <c r="B165" s="2">
        <v>87.104550000000003</v>
      </c>
      <c r="C165" s="2">
        <v>112.5985</v>
      </c>
      <c r="D165" s="2">
        <v>584.22019999999998</v>
      </c>
      <c r="E165" s="2">
        <v>728.3279</v>
      </c>
      <c r="F165" s="2">
        <v>2.56488</v>
      </c>
      <c r="G165" s="2">
        <v>403.60329999999999</v>
      </c>
      <c r="H165" s="2">
        <v>4482.116</v>
      </c>
      <c r="I165" s="2">
        <v>6092.7719999999999</v>
      </c>
      <c r="J165" s="2">
        <f>BAU!H165-'US Alone'!H165</f>
        <v>127.27000000000044</v>
      </c>
      <c r="K165" s="2">
        <f>BAU!I165-'US Alone'!I165</f>
        <v>156.56800000000021</v>
      </c>
    </row>
    <row r="166" spans="1:11" x14ac:dyDescent="0.2">
      <c r="A166" s="1">
        <v>2056</v>
      </c>
      <c r="B166" s="2">
        <v>87.749110000000002</v>
      </c>
      <c r="C166" s="2">
        <v>113.3635</v>
      </c>
      <c r="D166" s="2">
        <v>590.7681</v>
      </c>
      <c r="E166" s="2">
        <v>741.6377</v>
      </c>
      <c r="F166" s="2">
        <v>2.6185179999999999</v>
      </c>
      <c r="G166" s="2">
        <v>416.39670000000001</v>
      </c>
      <c r="H166" s="2">
        <v>4570.2920000000004</v>
      </c>
      <c r="I166" s="2">
        <v>6205.6580000000004</v>
      </c>
      <c r="J166" s="2">
        <f>BAU!H166-'US Alone'!H166</f>
        <v>133.11599999999999</v>
      </c>
      <c r="K166" s="2">
        <f>BAU!I166-'US Alone'!I166</f>
        <v>163.75399999999991</v>
      </c>
    </row>
    <row r="167" spans="1:11" x14ac:dyDescent="0.2">
      <c r="A167" s="1">
        <v>2057</v>
      </c>
      <c r="B167" s="2">
        <v>88.391589999999994</v>
      </c>
      <c r="C167" s="2">
        <v>114.1263</v>
      </c>
      <c r="D167" s="2">
        <v>597.36900000000003</v>
      </c>
      <c r="E167" s="2">
        <v>755.15060000000005</v>
      </c>
      <c r="F167" s="2">
        <v>2.6724640000000002</v>
      </c>
      <c r="G167" s="2">
        <v>429.47579999999999</v>
      </c>
      <c r="H167" s="2">
        <v>4659.134</v>
      </c>
      <c r="I167" s="2">
        <v>6319.308</v>
      </c>
      <c r="J167" s="2">
        <f>BAU!H167-'US Alone'!H167</f>
        <v>139.0619999999999</v>
      </c>
      <c r="K167" s="2">
        <f>BAU!I167-'US Alone'!I167</f>
        <v>171.06700000000001</v>
      </c>
    </row>
    <row r="168" spans="1:11" x14ac:dyDescent="0.2">
      <c r="A168" s="1">
        <v>2058</v>
      </c>
      <c r="B168" s="2">
        <v>89.032030000000006</v>
      </c>
      <c r="C168" s="2">
        <v>114.8869</v>
      </c>
      <c r="D168" s="2">
        <v>604.02470000000005</v>
      </c>
      <c r="E168" s="2">
        <v>768.91480000000001</v>
      </c>
      <c r="F168" s="2">
        <v>2.7266910000000002</v>
      </c>
      <c r="G168" s="2">
        <v>442.84350000000001</v>
      </c>
      <c r="H168" s="2">
        <v>4748.6400000000003</v>
      </c>
      <c r="I168" s="2">
        <v>6433.7190000000001</v>
      </c>
      <c r="J168" s="2">
        <f>BAU!H168-'US Alone'!H168</f>
        <v>145.11200000000008</v>
      </c>
      <c r="K168" s="2">
        <f>BAU!I168-'US Alone'!I168</f>
        <v>178.51000000000022</v>
      </c>
    </row>
    <row r="169" spans="1:11" x14ac:dyDescent="0.2">
      <c r="A169" s="1">
        <v>2059</v>
      </c>
      <c r="B169" s="2">
        <v>89.670959999999994</v>
      </c>
      <c r="C169" s="2">
        <v>115.6459</v>
      </c>
      <c r="D169" s="2">
        <v>610.73720000000003</v>
      </c>
      <c r="E169" s="2">
        <v>782.90549999999996</v>
      </c>
      <c r="F169" s="2">
        <v>2.781183</v>
      </c>
      <c r="G169" s="2">
        <v>456.50220000000002</v>
      </c>
      <c r="H169" s="2">
        <v>4838.8069999999998</v>
      </c>
      <c r="I169" s="2">
        <v>6548.8909999999996</v>
      </c>
      <c r="J169" s="2">
        <f>BAU!H169-'US Alone'!H169</f>
        <v>151.26900000000023</v>
      </c>
      <c r="K169" s="2">
        <f>BAU!I169-'US Alone'!I169</f>
        <v>186.08600000000024</v>
      </c>
    </row>
    <row r="170" spans="1:11" x14ac:dyDescent="0.2">
      <c r="A170" s="1">
        <v>2060</v>
      </c>
      <c r="B170" s="2">
        <v>90.307980000000001</v>
      </c>
      <c r="C170" s="2">
        <v>116.4029</v>
      </c>
      <c r="D170" s="2">
        <v>617.50819999999999</v>
      </c>
      <c r="E170" s="2">
        <v>796.77869999999996</v>
      </c>
      <c r="F170" s="2">
        <v>2.8358310000000002</v>
      </c>
      <c r="G170" s="2">
        <v>470.45650000000001</v>
      </c>
      <c r="H170" s="2">
        <v>4929.6350000000002</v>
      </c>
      <c r="I170" s="2">
        <v>6664.82</v>
      </c>
      <c r="J170" s="2">
        <f>BAU!H170-'US Alone'!H170</f>
        <v>157.53099999999995</v>
      </c>
      <c r="K170" s="2">
        <f>BAU!I170-'US Alone'!I170</f>
        <v>193.79600000000028</v>
      </c>
    </row>
    <row r="171" spans="1:11" x14ac:dyDescent="0.2">
      <c r="A171" s="1">
        <v>2061</v>
      </c>
      <c r="B171" s="2">
        <v>90.91534</v>
      </c>
      <c r="C171" s="2">
        <v>117.07550000000001</v>
      </c>
      <c r="D171" s="2">
        <v>624.33730000000003</v>
      </c>
      <c r="E171" s="2">
        <v>810.23929999999996</v>
      </c>
      <c r="F171" s="2">
        <v>2.8903490000000001</v>
      </c>
      <c r="G171" s="2">
        <v>484.71910000000003</v>
      </c>
      <c r="H171" s="2">
        <v>5021.1099999999997</v>
      </c>
      <c r="I171" s="2">
        <v>6781.4750000000004</v>
      </c>
      <c r="J171" s="2">
        <f>BAU!H171-'US Alone'!H171</f>
        <v>163.90500000000065</v>
      </c>
      <c r="K171" s="2">
        <f>BAU!I171-'US Alone'!I171</f>
        <v>201.64399999999932</v>
      </c>
    </row>
    <row r="172" spans="1:11" x14ac:dyDescent="0.2">
      <c r="A172" s="1">
        <v>2062</v>
      </c>
      <c r="B172" s="2">
        <v>91.522030000000001</v>
      </c>
      <c r="C172" s="2">
        <v>117.7473</v>
      </c>
      <c r="D172" s="2">
        <v>631.22360000000003</v>
      </c>
      <c r="E172" s="2">
        <v>823.48080000000004</v>
      </c>
      <c r="F172" s="2">
        <v>2.9444650000000001</v>
      </c>
      <c r="G172" s="2">
        <v>499.30360000000002</v>
      </c>
      <c r="H172" s="2">
        <v>5113.2139999999999</v>
      </c>
      <c r="I172" s="2">
        <v>6898.8029999999999</v>
      </c>
      <c r="J172" s="2">
        <f>BAU!H172-'US Alone'!H172</f>
        <v>170.39500000000044</v>
      </c>
      <c r="K172" s="2">
        <f>BAU!I172-'US Alone'!I172</f>
        <v>209.63500000000022</v>
      </c>
    </row>
    <row r="173" spans="1:11" x14ac:dyDescent="0.2">
      <c r="A173" s="1">
        <v>2063</v>
      </c>
      <c r="B173" s="2">
        <v>92.126750000000001</v>
      </c>
      <c r="C173" s="2">
        <v>118.4171</v>
      </c>
      <c r="D173" s="2">
        <v>638.16800000000001</v>
      </c>
      <c r="E173" s="2">
        <v>836.88980000000004</v>
      </c>
      <c r="F173" s="2">
        <v>2.9981420000000001</v>
      </c>
      <c r="G173" s="2">
        <v>514.2124</v>
      </c>
      <c r="H173" s="2">
        <v>5205.9470000000001</v>
      </c>
      <c r="I173" s="2">
        <v>7016.8010000000004</v>
      </c>
      <c r="J173" s="2">
        <f>BAU!H173-'US Alone'!H173</f>
        <v>177.0010000000002</v>
      </c>
      <c r="K173" s="2">
        <f>BAU!I173-'US Alone'!I173</f>
        <v>217.77399999999943</v>
      </c>
    </row>
    <row r="174" spans="1:11" x14ac:dyDescent="0.2">
      <c r="A174" s="1">
        <v>2064</v>
      </c>
      <c r="B174" s="2">
        <v>92.729389999999995</v>
      </c>
      <c r="C174" s="2">
        <v>119.08459999999999</v>
      </c>
      <c r="D174" s="2">
        <v>645.17129999999997</v>
      </c>
      <c r="E174" s="2">
        <v>850.4819</v>
      </c>
      <c r="F174" s="2">
        <v>3.0514920000000001</v>
      </c>
      <c r="G174" s="2">
        <v>529.4384</v>
      </c>
      <c r="H174" s="2">
        <v>5299.3050000000003</v>
      </c>
      <c r="I174" s="2">
        <v>7135.4690000000001</v>
      </c>
      <c r="J174" s="2">
        <f>BAU!H174-'US Alone'!H174</f>
        <v>183.72599999999966</v>
      </c>
      <c r="K174" s="2">
        <f>BAU!I174-'US Alone'!I174</f>
        <v>226.05799999999999</v>
      </c>
    </row>
    <row r="175" spans="1:11" x14ac:dyDescent="0.2">
      <c r="A175" s="1">
        <v>2065</v>
      </c>
      <c r="B175" s="2">
        <v>93.329790000000003</v>
      </c>
      <c r="C175" s="2">
        <v>119.7499</v>
      </c>
      <c r="D175" s="2">
        <v>652.23450000000003</v>
      </c>
      <c r="E175" s="2">
        <v>864.26589999999999</v>
      </c>
      <c r="F175" s="2">
        <v>3.104606</v>
      </c>
      <c r="G175" s="2">
        <v>544.97519999999997</v>
      </c>
      <c r="H175" s="2">
        <v>5393.2879999999996</v>
      </c>
      <c r="I175" s="2">
        <v>7254.8029999999999</v>
      </c>
      <c r="J175" s="2">
        <f>BAU!H175-'US Alone'!H175</f>
        <v>190.57100000000082</v>
      </c>
      <c r="K175" s="2">
        <f>BAU!I175-'US Alone'!I175</f>
        <v>234.49200000000019</v>
      </c>
    </row>
    <row r="176" spans="1:11" x14ac:dyDescent="0.2">
      <c r="A176" s="1">
        <v>2066</v>
      </c>
      <c r="B176" s="2">
        <v>93.943460000000002</v>
      </c>
      <c r="C176" s="2">
        <v>120.42919999999999</v>
      </c>
      <c r="D176" s="2">
        <v>659.35929999999996</v>
      </c>
      <c r="E176" s="2">
        <v>878.28340000000003</v>
      </c>
      <c r="F176" s="2">
        <v>3.157572</v>
      </c>
      <c r="G176" s="2">
        <v>560.81740000000002</v>
      </c>
      <c r="H176" s="2">
        <v>5487.8980000000001</v>
      </c>
      <c r="I176" s="2">
        <v>7374.8069999999998</v>
      </c>
      <c r="J176" s="2">
        <f>BAU!H176-'US Alone'!H176</f>
        <v>197.53499999999985</v>
      </c>
      <c r="K176" s="2">
        <f>BAU!I176-'US Alone'!I176</f>
        <v>243.07300000000032</v>
      </c>
    </row>
    <row r="177" spans="1:11" x14ac:dyDescent="0.2">
      <c r="A177" s="1">
        <v>2067</v>
      </c>
      <c r="B177" s="2">
        <v>94.555149999999998</v>
      </c>
      <c r="C177" s="2">
        <v>121.1065</v>
      </c>
      <c r="D177" s="2">
        <v>666.54780000000005</v>
      </c>
      <c r="E177" s="2">
        <v>892.53660000000002</v>
      </c>
      <c r="F177" s="2">
        <v>3.210458</v>
      </c>
      <c r="G177" s="2">
        <v>576.9606</v>
      </c>
      <c r="H177" s="2">
        <v>5583.143</v>
      </c>
      <c r="I177" s="2">
        <v>7495.491</v>
      </c>
      <c r="J177" s="2">
        <f>BAU!H177-'US Alone'!H177</f>
        <v>204.60699999999997</v>
      </c>
      <c r="K177" s="2">
        <f>BAU!I177-'US Alone'!I177</f>
        <v>251.78999999999996</v>
      </c>
    </row>
    <row r="178" spans="1:11" x14ac:dyDescent="0.2">
      <c r="A178" s="1">
        <v>2068</v>
      </c>
      <c r="B178" s="2">
        <v>95.165019999999998</v>
      </c>
      <c r="C178" s="2">
        <v>121.78189999999999</v>
      </c>
      <c r="D178" s="2">
        <v>673.80079999999998</v>
      </c>
      <c r="E178" s="2">
        <v>906.98609999999996</v>
      </c>
      <c r="F178" s="2">
        <v>3.2633030000000001</v>
      </c>
      <c r="G178" s="2">
        <v>593.40229999999997</v>
      </c>
      <c r="H178" s="2">
        <v>5679.0209999999997</v>
      </c>
      <c r="I178" s="2">
        <v>7616.85</v>
      </c>
      <c r="J178" s="2">
        <f>BAU!H178-'US Alone'!H178</f>
        <v>211.79200000000037</v>
      </c>
      <c r="K178" s="2">
        <f>BAU!I178-'US Alone'!I178</f>
        <v>260.64899999999943</v>
      </c>
    </row>
    <row r="179" spans="1:11" x14ac:dyDescent="0.2">
      <c r="A179" s="1">
        <v>2069</v>
      </c>
      <c r="B179" s="2">
        <v>95.772710000000004</v>
      </c>
      <c r="C179" s="2">
        <v>122.455</v>
      </c>
      <c r="D179" s="2">
        <v>681.1191</v>
      </c>
      <c r="E179" s="2">
        <v>921.63990000000001</v>
      </c>
      <c r="F179" s="2">
        <v>3.3161309999999999</v>
      </c>
      <c r="G179" s="2">
        <v>610.14099999999996</v>
      </c>
      <c r="H179" s="2">
        <v>5775.53</v>
      </c>
      <c r="I179" s="2">
        <v>7738.884</v>
      </c>
      <c r="J179" s="2">
        <f>BAU!H179-'US Alone'!H179</f>
        <v>219.09000000000015</v>
      </c>
      <c r="K179" s="2">
        <f>BAU!I179-'US Alone'!I179</f>
        <v>269.64800000000014</v>
      </c>
    </row>
    <row r="180" spans="1:11" x14ac:dyDescent="0.2">
      <c r="A180" s="1">
        <v>2070</v>
      </c>
      <c r="B180" s="2">
        <v>96.37818</v>
      </c>
      <c r="C180" s="2">
        <v>123.1258</v>
      </c>
      <c r="D180" s="2">
        <v>688.50329999999997</v>
      </c>
      <c r="E180" s="2">
        <v>936.03700000000003</v>
      </c>
      <c r="F180" s="2">
        <v>3.3688630000000002</v>
      </c>
      <c r="G180" s="2">
        <v>627.178</v>
      </c>
      <c r="H180" s="2">
        <v>5872.6679999999997</v>
      </c>
      <c r="I180" s="2">
        <v>7861.5910000000003</v>
      </c>
      <c r="J180" s="2">
        <f>BAU!H180-'US Alone'!H180</f>
        <v>226.50300000000061</v>
      </c>
      <c r="K180" s="2">
        <f>BAU!I180-'US Alone'!I180</f>
        <v>278.79199999999946</v>
      </c>
    </row>
    <row r="181" spans="1:11" x14ac:dyDescent="0.2">
      <c r="A181" s="1">
        <v>2071</v>
      </c>
      <c r="B181" s="2">
        <v>96.9512</v>
      </c>
      <c r="C181" s="2">
        <v>123.7366</v>
      </c>
      <c r="D181" s="2">
        <v>695.95230000000004</v>
      </c>
      <c r="E181" s="2">
        <v>949.74239999999998</v>
      </c>
      <c r="F181" s="2">
        <v>3.4211960000000001</v>
      </c>
      <c r="G181" s="2">
        <v>644.52459999999996</v>
      </c>
      <c r="H181" s="2">
        <v>5970.42</v>
      </c>
      <c r="I181" s="2">
        <v>7984.9459999999999</v>
      </c>
      <c r="J181" s="2">
        <f>BAU!H181-'US Alone'!H181</f>
        <v>234.03799999999956</v>
      </c>
      <c r="K181" s="2">
        <f>BAU!I181-'US Alone'!I181</f>
        <v>288.08500000000095</v>
      </c>
    </row>
    <row r="182" spans="1:11" x14ac:dyDescent="0.2">
      <c r="A182" s="1">
        <v>2072</v>
      </c>
      <c r="B182" s="2">
        <v>97.523650000000004</v>
      </c>
      <c r="C182" s="2">
        <v>124.34690000000001</v>
      </c>
      <c r="D182" s="2">
        <v>703.46360000000004</v>
      </c>
      <c r="E182" s="2">
        <v>963.13710000000003</v>
      </c>
      <c r="F182" s="2">
        <v>3.4728530000000002</v>
      </c>
      <c r="G182" s="2">
        <v>662.19410000000005</v>
      </c>
      <c r="H182" s="2">
        <v>6068.7650000000003</v>
      </c>
      <c r="I182" s="2">
        <v>8108.9110000000001</v>
      </c>
      <c r="J182" s="2">
        <f>BAU!H182-'US Alone'!H182</f>
        <v>241.69799999999941</v>
      </c>
      <c r="K182" s="2">
        <f>BAU!I182-'US Alone'!I182</f>
        <v>297.53600000000006</v>
      </c>
    </row>
    <row r="183" spans="1:11" x14ac:dyDescent="0.2">
      <c r="A183" s="1">
        <v>2073</v>
      </c>
      <c r="B183" s="2">
        <v>98.093509999999995</v>
      </c>
      <c r="C183" s="2">
        <v>124.9546</v>
      </c>
      <c r="D183" s="2">
        <v>711.0376</v>
      </c>
      <c r="E183" s="2">
        <v>976.64769999999999</v>
      </c>
      <c r="F183" s="2">
        <v>3.5238299999999998</v>
      </c>
      <c r="G183" s="2">
        <v>680.18579999999997</v>
      </c>
      <c r="H183" s="2">
        <v>6167.6989999999996</v>
      </c>
      <c r="I183" s="2">
        <v>8233.4860000000008</v>
      </c>
      <c r="J183" s="2">
        <f>BAU!H183-'US Alone'!H183</f>
        <v>249.48800000000028</v>
      </c>
      <c r="K183" s="2">
        <f>BAU!I183-'US Alone'!I183</f>
        <v>307.14699999999903</v>
      </c>
    </row>
    <row r="184" spans="1:11" x14ac:dyDescent="0.2">
      <c r="A184" s="1">
        <v>2074</v>
      </c>
      <c r="B184" s="2">
        <v>98.660769999999999</v>
      </c>
      <c r="C184" s="2">
        <v>125.5595</v>
      </c>
      <c r="D184" s="2">
        <v>718.67439999999999</v>
      </c>
      <c r="E184" s="2">
        <v>990.29639999999995</v>
      </c>
      <c r="F184" s="2">
        <v>3.574265</v>
      </c>
      <c r="G184" s="2">
        <v>698.48990000000003</v>
      </c>
      <c r="H184" s="2">
        <v>6267.2209999999995</v>
      </c>
      <c r="I184" s="2">
        <v>8358.6669999999995</v>
      </c>
      <c r="J184" s="2">
        <f>BAU!H184-'US Alone'!H184</f>
        <v>257.40800000000036</v>
      </c>
      <c r="K184" s="2">
        <f>BAU!I184-'US Alone'!I184</f>
        <v>316.91799999999967</v>
      </c>
    </row>
    <row r="185" spans="1:11" x14ac:dyDescent="0.2">
      <c r="A185" s="1">
        <v>2075</v>
      </c>
      <c r="B185" s="2">
        <v>99.225319999999996</v>
      </c>
      <c r="C185" s="2">
        <v>126.1617</v>
      </c>
      <c r="D185" s="2">
        <v>726.37459999999999</v>
      </c>
      <c r="E185" s="2">
        <v>1004.072</v>
      </c>
      <c r="F185" s="2">
        <v>3.624269</v>
      </c>
      <c r="G185" s="2">
        <v>717.09780000000001</v>
      </c>
      <c r="H185" s="2">
        <v>6367.3280000000004</v>
      </c>
      <c r="I185" s="2">
        <v>8484.4519999999993</v>
      </c>
      <c r="J185" s="2">
        <f>BAU!H185-'US Alone'!H185</f>
        <v>265.46199999999953</v>
      </c>
      <c r="K185" s="2">
        <f>BAU!I185-'US Alone'!I185</f>
        <v>326.85400000000118</v>
      </c>
    </row>
    <row r="186" spans="1:11" x14ac:dyDescent="0.2">
      <c r="A186" s="1">
        <v>2076</v>
      </c>
      <c r="B186" s="2">
        <v>99.80068</v>
      </c>
      <c r="C186" s="2">
        <v>126.77119999999999</v>
      </c>
      <c r="D186" s="2">
        <v>734.13890000000004</v>
      </c>
      <c r="E186" s="2">
        <v>1018.057</v>
      </c>
      <c r="F186" s="2">
        <v>3.6739389999999998</v>
      </c>
      <c r="G186" s="2">
        <v>736.00260000000003</v>
      </c>
      <c r="H186" s="2">
        <v>6468.0209999999997</v>
      </c>
      <c r="I186" s="2">
        <v>8610.8430000000008</v>
      </c>
      <c r="J186" s="2">
        <f>BAU!H186-'US Alone'!H186</f>
        <v>273.64699999999993</v>
      </c>
      <c r="K186" s="2">
        <f>BAU!I186-'US Alone'!I186</f>
        <v>336.9489999999987</v>
      </c>
    </row>
    <row r="187" spans="1:11" x14ac:dyDescent="0.2">
      <c r="A187" s="1">
        <v>2077</v>
      </c>
      <c r="B187" s="2">
        <v>100.3734</v>
      </c>
      <c r="C187" s="2">
        <v>127.3779</v>
      </c>
      <c r="D187" s="2">
        <v>741.9683</v>
      </c>
      <c r="E187" s="2">
        <v>1032.1590000000001</v>
      </c>
      <c r="F187" s="2">
        <v>3.7233540000000001</v>
      </c>
      <c r="G187" s="2">
        <v>755.19809999999995</v>
      </c>
      <c r="H187" s="2">
        <v>6569.3029999999999</v>
      </c>
      <c r="I187" s="2">
        <v>8737.8410000000003</v>
      </c>
      <c r="J187" s="2">
        <f>BAU!H187-'US Alone'!H187</f>
        <v>281.95800000000054</v>
      </c>
      <c r="K187" s="2">
        <f>BAU!I187-'US Alone'!I187</f>
        <v>347.20299999999952</v>
      </c>
    </row>
    <row r="188" spans="1:11" x14ac:dyDescent="0.2">
      <c r="A188" s="1">
        <v>2078</v>
      </c>
      <c r="B188" s="2">
        <v>100.9425</v>
      </c>
      <c r="C188" s="2">
        <v>127.98099999999999</v>
      </c>
      <c r="D188" s="2">
        <v>749.86329999999998</v>
      </c>
      <c r="E188" s="2">
        <v>1046.4059999999999</v>
      </c>
      <c r="F188" s="2">
        <v>3.772548</v>
      </c>
      <c r="G188" s="2">
        <v>774.68119999999999</v>
      </c>
      <c r="H188" s="2">
        <v>6671.1710000000003</v>
      </c>
      <c r="I188" s="2">
        <v>8865.4449999999997</v>
      </c>
      <c r="J188" s="2">
        <f>BAU!H188-'US Alone'!H188</f>
        <v>290.39699999999993</v>
      </c>
      <c r="K188" s="2">
        <f>BAU!I188-'US Alone'!I188</f>
        <v>357.61399999999958</v>
      </c>
    </row>
    <row r="189" spans="1:11" x14ac:dyDescent="0.2">
      <c r="A189" s="1">
        <v>2079</v>
      </c>
      <c r="B189" s="2">
        <v>101.5076</v>
      </c>
      <c r="C189" s="2">
        <v>128.58000000000001</v>
      </c>
      <c r="D189" s="2">
        <v>757.82420000000002</v>
      </c>
      <c r="E189" s="2">
        <v>1060.8230000000001</v>
      </c>
      <c r="F189" s="2">
        <v>3.8215509999999999</v>
      </c>
      <c r="G189" s="2">
        <v>794.44899999999996</v>
      </c>
      <c r="H189" s="2">
        <v>6773.6220000000003</v>
      </c>
      <c r="I189" s="2">
        <v>8993.6509999999998</v>
      </c>
      <c r="J189" s="2">
        <f>BAU!H189-'US Alone'!H189</f>
        <v>298.96699999999964</v>
      </c>
      <c r="K189" s="2">
        <f>BAU!I189-'US Alone'!I189</f>
        <v>368.1869999999999</v>
      </c>
    </row>
    <row r="190" spans="1:11" x14ac:dyDescent="0.2">
      <c r="A190" s="1">
        <v>2080</v>
      </c>
      <c r="B190" s="2">
        <v>102.0682</v>
      </c>
      <c r="C190" s="2">
        <v>129.17420000000001</v>
      </c>
      <c r="D190" s="2">
        <v>765.85109999999997</v>
      </c>
      <c r="E190" s="2">
        <v>1075.1790000000001</v>
      </c>
      <c r="F190" s="2">
        <v>3.8703590000000001</v>
      </c>
      <c r="G190" s="2">
        <v>814.49990000000003</v>
      </c>
      <c r="H190" s="2">
        <v>6876.65</v>
      </c>
      <c r="I190" s="2">
        <v>9122.4539999999997</v>
      </c>
      <c r="J190" s="2">
        <f>BAU!H190-'US Alone'!H190</f>
        <v>307.67500000000018</v>
      </c>
      <c r="K190" s="2">
        <f>BAU!I190-'US Alone'!I190</f>
        <v>378.92599999999948</v>
      </c>
    </row>
    <row r="191" spans="1:11" x14ac:dyDescent="0.2">
      <c r="A191" s="1">
        <v>2081</v>
      </c>
      <c r="B191" s="2">
        <v>102.11499999999999</v>
      </c>
      <c r="C191" s="2">
        <v>129.26939999999999</v>
      </c>
      <c r="D191" s="2">
        <v>773.91949999999997</v>
      </c>
      <c r="E191" s="2">
        <v>1088.3969999999999</v>
      </c>
      <c r="F191" s="2">
        <v>3.91872</v>
      </c>
      <c r="G191" s="2">
        <v>834.84</v>
      </c>
      <c r="H191" s="2">
        <v>6980.06</v>
      </c>
      <c r="I191" s="2">
        <v>9251.6640000000007</v>
      </c>
      <c r="J191" s="2">
        <f>BAU!H191-'US Alone'!H191</f>
        <v>316.53499999999985</v>
      </c>
      <c r="K191" s="2">
        <f>BAU!I191-'US Alone'!I191</f>
        <v>389.84900000000016</v>
      </c>
    </row>
    <row r="192" spans="1:11" x14ac:dyDescent="0.2">
      <c r="A192" s="1">
        <v>2082</v>
      </c>
      <c r="B192" s="2">
        <v>102.1653</v>
      </c>
      <c r="C192" s="2">
        <v>129.36840000000001</v>
      </c>
      <c r="D192" s="2">
        <v>781.99040000000002</v>
      </c>
      <c r="E192" s="2">
        <v>1100.6010000000001</v>
      </c>
      <c r="F192" s="2">
        <v>3.9661559999999998</v>
      </c>
      <c r="G192" s="2">
        <v>855.48950000000002</v>
      </c>
      <c r="H192" s="2">
        <v>7083.5290000000005</v>
      </c>
      <c r="I192" s="2">
        <v>9380.9709999999995</v>
      </c>
      <c r="J192" s="2">
        <f>BAU!H192-'US Alone'!H192</f>
        <v>325.5669999999991</v>
      </c>
      <c r="K192" s="2">
        <f>BAU!I192-'US Alone'!I192</f>
        <v>400.97299999999996</v>
      </c>
    </row>
    <row r="193" spans="1:11" x14ac:dyDescent="0.2">
      <c r="A193" s="1">
        <v>2083</v>
      </c>
      <c r="B193" s="2">
        <v>102.2118</v>
      </c>
      <c r="C193" s="2">
        <v>129.46350000000001</v>
      </c>
      <c r="D193" s="2">
        <v>790.06560000000002</v>
      </c>
      <c r="E193" s="2">
        <v>1112.8019999999999</v>
      </c>
      <c r="F193" s="2">
        <v>4.0125289999999998</v>
      </c>
      <c r="G193" s="2">
        <v>876.45540000000005</v>
      </c>
      <c r="H193" s="2">
        <v>7187.0590000000002</v>
      </c>
      <c r="I193" s="2">
        <v>9510.3739999999998</v>
      </c>
      <c r="J193" s="2">
        <f>BAU!H193-'US Alone'!H193</f>
        <v>334.76999999999953</v>
      </c>
      <c r="K193" s="2">
        <f>BAU!I193-'US Alone'!I193</f>
        <v>412.30199999999968</v>
      </c>
    </row>
    <row r="194" spans="1:11" x14ac:dyDescent="0.2">
      <c r="A194" s="1">
        <v>2084</v>
      </c>
      <c r="B194" s="2">
        <v>102.25369999999999</v>
      </c>
      <c r="C194" s="2">
        <v>129.55410000000001</v>
      </c>
      <c r="D194" s="2">
        <v>798.14610000000005</v>
      </c>
      <c r="E194" s="2">
        <v>1125.0050000000001</v>
      </c>
      <c r="F194" s="2">
        <v>4.0580170000000004</v>
      </c>
      <c r="G194" s="2">
        <v>897.72429999999997</v>
      </c>
      <c r="H194" s="2">
        <v>7290.6440000000002</v>
      </c>
      <c r="I194" s="2">
        <v>9639.8719999999994</v>
      </c>
      <c r="J194" s="2">
        <f>BAU!H194-'US Alone'!H194</f>
        <v>344.14800000000014</v>
      </c>
      <c r="K194" s="2">
        <f>BAU!I194-'US Alone'!I194</f>
        <v>423.83799999999974</v>
      </c>
    </row>
    <row r="195" spans="1:11" x14ac:dyDescent="0.2">
      <c r="A195" s="1">
        <v>2085</v>
      </c>
      <c r="B195" s="2">
        <v>102.29130000000001</v>
      </c>
      <c r="C195" s="2">
        <v>129.6403</v>
      </c>
      <c r="D195" s="2">
        <v>806.2328</v>
      </c>
      <c r="E195" s="2">
        <v>1137.1959999999999</v>
      </c>
      <c r="F195" s="2">
        <v>4.1027529999999999</v>
      </c>
      <c r="G195" s="2">
        <v>919.28459999999995</v>
      </c>
      <c r="H195" s="2">
        <v>7394.28</v>
      </c>
      <c r="I195" s="2">
        <v>9769.4580000000005</v>
      </c>
      <c r="J195" s="2">
        <f>BAU!H195-'US Alone'!H195</f>
        <v>353.70800000000054</v>
      </c>
      <c r="K195" s="2">
        <f>BAU!I195-'US Alone'!I195</f>
        <v>435.57200000000012</v>
      </c>
    </row>
    <row r="196" spans="1:11" x14ac:dyDescent="0.2">
      <c r="A196" s="1">
        <v>2086</v>
      </c>
      <c r="B196" s="2">
        <v>102.3429</v>
      </c>
      <c r="C196" s="2">
        <v>129.73779999999999</v>
      </c>
      <c r="D196" s="2">
        <v>814.32730000000004</v>
      </c>
      <c r="E196" s="2">
        <v>1149.422</v>
      </c>
      <c r="F196" s="2">
        <v>4.1468540000000003</v>
      </c>
      <c r="G196" s="2">
        <v>941.12660000000005</v>
      </c>
      <c r="H196" s="2">
        <v>7497.9690000000001</v>
      </c>
      <c r="I196" s="2">
        <v>9899.1350000000002</v>
      </c>
      <c r="J196" s="2">
        <f>BAU!H196-'US Alone'!H196</f>
        <v>363.44599999999991</v>
      </c>
      <c r="K196" s="2">
        <f>BAU!I196-'US Alone'!I196</f>
        <v>447.52499999999964</v>
      </c>
    </row>
    <row r="197" spans="1:11" x14ac:dyDescent="0.2">
      <c r="A197" s="1">
        <v>2087</v>
      </c>
      <c r="B197" s="2">
        <v>102.3905</v>
      </c>
      <c r="C197" s="2">
        <v>129.8312</v>
      </c>
      <c r="D197" s="2">
        <v>822.43150000000003</v>
      </c>
      <c r="E197" s="2">
        <v>1161.702</v>
      </c>
      <c r="F197" s="2">
        <v>4.1904149999999998</v>
      </c>
      <c r="G197" s="2">
        <v>963.24180000000001</v>
      </c>
      <c r="H197" s="2">
        <v>7601.7169999999996</v>
      </c>
      <c r="I197" s="2">
        <v>10028.91</v>
      </c>
      <c r="J197" s="2">
        <f>BAU!H197-'US Alone'!H197</f>
        <v>373.35100000000057</v>
      </c>
      <c r="K197" s="2">
        <f>BAU!I197-'US Alone'!I197</f>
        <v>459.67000000000007</v>
      </c>
    </row>
    <row r="198" spans="1:11" x14ac:dyDescent="0.2">
      <c r="A198" s="1">
        <v>2088</v>
      </c>
      <c r="B198" s="2">
        <v>102.434</v>
      </c>
      <c r="C198" s="2">
        <v>129.9205</v>
      </c>
      <c r="D198" s="2">
        <v>830.54629999999997</v>
      </c>
      <c r="E198" s="2">
        <v>1173.9559999999999</v>
      </c>
      <c r="F198" s="2">
        <v>4.233498</v>
      </c>
      <c r="G198" s="2">
        <v>985.62400000000002</v>
      </c>
      <c r="H198" s="2">
        <v>7705.518</v>
      </c>
      <c r="I198" s="2">
        <v>10158.77</v>
      </c>
      <c r="J198" s="2">
        <f>BAU!H198-'US Alone'!H198</f>
        <v>383.43299999999999</v>
      </c>
      <c r="K198" s="2">
        <f>BAU!I198-'US Alone'!I198</f>
        <v>472.02999999999884</v>
      </c>
    </row>
    <row r="199" spans="1:11" x14ac:dyDescent="0.2">
      <c r="A199" s="1">
        <v>2089</v>
      </c>
      <c r="B199" s="2">
        <v>102.4731</v>
      </c>
      <c r="C199" s="2">
        <v>130.00540000000001</v>
      </c>
      <c r="D199" s="2">
        <v>838.67219999999998</v>
      </c>
      <c r="E199" s="2">
        <v>1186.211</v>
      </c>
      <c r="F199" s="2">
        <v>4.2761380000000004</v>
      </c>
      <c r="G199" s="2">
        <v>1008.269</v>
      </c>
      <c r="H199" s="2">
        <v>7809.3680000000004</v>
      </c>
      <c r="I199" s="2">
        <v>10288.719999999999</v>
      </c>
      <c r="J199" s="2">
        <f>BAU!H199-'US Alone'!H199</f>
        <v>393.69399999999951</v>
      </c>
      <c r="K199" s="2">
        <f>BAU!I199-'US Alone'!I199</f>
        <v>484.59000000000015</v>
      </c>
    </row>
    <row r="200" spans="1:11" x14ac:dyDescent="0.2">
      <c r="A200" s="1">
        <v>2090</v>
      </c>
      <c r="B200" s="2">
        <v>102.50790000000001</v>
      </c>
      <c r="C200" s="2">
        <v>130.08600000000001</v>
      </c>
      <c r="D200" s="2">
        <v>846.8098</v>
      </c>
      <c r="E200" s="2">
        <v>1198.521</v>
      </c>
      <c r="F200" s="2">
        <v>4.3183740000000004</v>
      </c>
      <c r="G200" s="2">
        <v>1031.171</v>
      </c>
      <c r="H200" s="2">
        <v>7913.2629999999999</v>
      </c>
      <c r="I200" s="2">
        <v>10418.76</v>
      </c>
      <c r="J200" s="2">
        <f>BAU!H200-'US Alone'!H200</f>
        <v>404.13599999999951</v>
      </c>
      <c r="K200" s="2">
        <f>BAU!I200-'US Alone'!I200</f>
        <v>497.36000000000058</v>
      </c>
    </row>
    <row r="201" spans="1:11" x14ac:dyDescent="0.2">
      <c r="A201" s="1">
        <v>2091</v>
      </c>
      <c r="B201" s="2">
        <v>102.562</v>
      </c>
      <c r="C201" s="2">
        <v>130.18129999999999</v>
      </c>
      <c r="D201" s="2">
        <v>854.9606</v>
      </c>
      <c r="E201" s="2">
        <v>1210.971</v>
      </c>
      <c r="F201" s="2">
        <v>4.3602679999999996</v>
      </c>
      <c r="G201" s="2">
        <v>1054.328</v>
      </c>
      <c r="H201" s="2">
        <v>8017.2079999999996</v>
      </c>
      <c r="I201" s="2">
        <v>10548.88</v>
      </c>
      <c r="J201" s="2">
        <f>BAU!H201-'US Alone'!H201</f>
        <v>414.76700000000073</v>
      </c>
      <c r="K201" s="2">
        <f>BAU!I201-'US Alone'!I201</f>
        <v>510.36000000000058</v>
      </c>
    </row>
    <row r="202" spans="1:11" x14ac:dyDescent="0.2">
      <c r="A202" s="1">
        <v>2092</v>
      </c>
      <c r="B202" s="2">
        <v>102.6156</v>
      </c>
      <c r="C202" s="2">
        <v>130.27610000000001</v>
      </c>
      <c r="D202" s="2">
        <v>863.1268</v>
      </c>
      <c r="E202" s="2">
        <v>1223.499</v>
      </c>
      <c r="F202" s="2">
        <v>4.4018769999999998</v>
      </c>
      <c r="G202" s="2">
        <v>1077.732</v>
      </c>
      <c r="H202" s="2">
        <v>8121.21</v>
      </c>
      <c r="I202" s="2">
        <v>10679.1</v>
      </c>
      <c r="J202" s="2">
        <f>BAU!H202-'US Alone'!H202</f>
        <v>425.59099999999944</v>
      </c>
      <c r="K202" s="2">
        <f>BAU!I202-'US Alone'!I202</f>
        <v>523.55999999999949</v>
      </c>
    </row>
    <row r="203" spans="1:11" x14ac:dyDescent="0.2">
      <c r="A203" s="1">
        <v>2093</v>
      </c>
      <c r="B203" s="2">
        <v>102.6446</v>
      </c>
      <c r="C203" s="2">
        <v>130.3458</v>
      </c>
      <c r="D203" s="2">
        <v>871.30790000000002</v>
      </c>
      <c r="E203" s="2">
        <v>1236.1210000000001</v>
      </c>
      <c r="F203" s="2">
        <v>4.4432390000000002</v>
      </c>
      <c r="G203" s="2">
        <v>1101.3820000000001</v>
      </c>
      <c r="H203" s="2">
        <v>8225.2630000000008</v>
      </c>
      <c r="I203" s="2">
        <v>10809.4</v>
      </c>
      <c r="J203" s="2">
        <f>BAU!H203-'US Alone'!H203</f>
        <v>436.61399999999958</v>
      </c>
      <c r="K203" s="2">
        <f>BAU!I203-'US Alone'!I203</f>
        <v>537.01000000000022</v>
      </c>
    </row>
    <row r="204" spans="1:11" x14ac:dyDescent="0.2">
      <c r="A204" s="1">
        <v>2094</v>
      </c>
      <c r="B204" s="2">
        <v>102.65770000000001</v>
      </c>
      <c r="C204" s="2">
        <v>130.39920000000001</v>
      </c>
      <c r="D204" s="2">
        <v>879.50229999999999</v>
      </c>
      <c r="E204" s="2">
        <v>1248.9069999999999</v>
      </c>
      <c r="F204" s="2">
        <v>4.484388</v>
      </c>
      <c r="G204" s="2">
        <v>1125.2739999999999</v>
      </c>
      <c r="H204" s="2">
        <v>8329.3430000000008</v>
      </c>
      <c r="I204" s="2">
        <v>10939.77</v>
      </c>
      <c r="J204" s="2">
        <f>BAU!H204-'US Alone'!H204</f>
        <v>447.86199999999917</v>
      </c>
      <c r="K204" s="2">
        <f>BAU!I204-'US Alone'!I204</f>
        <v>550.69999999999891</v>
      </c>
    </row>
    <row r="205" spans="1:11" x14ac:dyDescent="0.2">
      <c r="A205" s="1">
        <v>2095</v>
      </c>
      <c r="B205" s="2">
        <v>102.6635</v>
      </c>
      <c r="C205" s="2">
        <v>130.44550000000001</v>
      </c>
      <c r="D205" s="2">
        <v>887.70920000000001</v>
      </c>
      <c r="E205" s="2">
        <v>1261.7539999999999</v>
      </c>
      <c r="F205" s="2">
        <v>4.5253519999999998</v>
      </c>
      <c r="G205" s="2">
        <v>1149.405</v>
      </c>
      <c r="H205" s="2">
        <v>8433.4380000000001</v>
      </c>
      <c r="I205" s="2">
        <v>11070.18</v>
      </c>
      <c r="J205" s="2">
        <f>BAU!H205-'US Alone'!H205</f>
        <v>459.34599999999955</v>
      </c>
      <c r="K205" s="2">
        <f>BAU!I205-'US Alone'!I205</f>
        <v>564.67000000000007</v>
      </c>
    </row>
    <row r="206" spans="1:11" x14ac:dyDescent="0.2">
      <c r="A206" s="1">
        <v>2096</v>
      </c>
      <c r="B206" s="2">
        <v>102.6887</v>
      </c>
      <c r="C206" s="2">
        <v>130.50919999999999</v>
      </c>
      <c r="D206" s="2">
        <v>895.92960000000005</v>
      </c>
      <c r="E206" s="2">
        <v>1274.6659999999999</v>
      </c>
      <c r="F206" s="2">
        <v>4.5661399999999999</v>
      </c>
      <c r="G206" s="2">
        <v>1173.7739999999999</v>
      </c>
      <c r="H206" s="2">
        <v>8537.5509999999995</v>
      </c>
      <c r="I206" s="2">
        <v>11200.65</v>
      </c>
      <c r="J206" s="2">
        <f>BAU!H206-'US Alone'!H206</f>
        <v>471.06099999999969</v>
      </c>
      <c r="K206" s="2">
        <f>BAU!I206-'US Alone'!I206</f>
        <v>578.89000000000124</v>
      </c>
    </row>
    <row r="207" spans="1:11" x14ac:dyDescent="0.2">
      <c r="A207" s="1">
        <v>2097</v>
      </c>
      <c r="B207" s="2">
        <v>102.7072</v>
      </c>
      <c r="C207" s="2">
        <v>130.56620000000001</v>
      </c>
      <c r="D207" s="2">
        <v>904.16539999999998</v>
      </c>
      <c r="E207" s="2">
        <v>1287.626</v>
      </c>
      <c r="F207" s="2">
        <v>4.6067450000000001</v>
      </c>
      <c r="G207" s="2">
        <v>1198.3800000000001</v>
      </c>
      <c r="H207" s="2">
        <v>8641.6880000000001</v>
      </c>
      <c r="I207" s="2">
        <v>11331.18</v>
      </c>
      <c r="J207" s="2">
        <f>BAU!H207-'US Alone'!H207</f>
        <v>483.0010000000002</v>
      </c>
      <c r="K207" s="2">
        <f>BAU!I207-'US Alone'!I207</f>
        <v>593.36999999999898</v>
      </c>
    </row>
    <row r="208" spans="1:11" x14ac:dyDescent="0.2">
      <c r="A208" s="1">
        <v>2098</v>
      </c>
      <c r="B208" s="2">
        <v>102.71939999999999</v>
      </c>
      <c r="C208" s="2">
        <v>130.61699999999999</v>
      </c>
      <c r="D208" s="2">
        <v>912.41629999999998</v>
      </c>
      <c r="E208" s="2">
        <v>1300.5889999999999</v>
      </c>
      <c r="F208" s="2">
        <v>4.6471580000000001</v>
      </c>
      <c r="G208" s="2">
        <v>1223.221</v>
      </c>
      <c r="H208" s="2">
        <v>8745.8439999999991</v>
      </c>
      <c r="I208" s="2">
        <v>11461.77</v>
      </c>
      <c r="J208" s="2">
        <f>BAU!H208-'US Alone'!H208</f>
        <v>495.17200000000048</v>
      </c>
      <c r="K208" s="2">
        <f>BAU!I208-'US Alone'!I208</f>
        <v>608.10000000000036</v>
      </c>
    </row>
    <row r="209" spans="1:11" x14ac:dyDescent="0.2">
      <c r="A209" s="1">
        <v>2099</v>
      </c>
      <c r="B209" s="2">
        <v>102.7252</v>
      </c>
      <c r="C209" s="2">
        <v>130.66130000000001</v>
      </c>
      <c r="D209" s="2">
        <v>920.68179999999995</v>
      </c>
      <c r="E209" s="2">
        <v>1313.6079999999999</v>
      </c>
      <c r="F209" s="2">
        <v>4.6873630000000004</v>
      </c>
      <c r="G209" s="2">
        <v>1248.299</v>
      </c>
      <c r="H209" s="2">
        <v>8850.0120000000006</v>
      </c>
      <c r="I209" s="2">
        <v>11592.4</v>
      </c>
      <c r="J209" s="2">
        <f>BAU!H209-'US Alone'!H209</f>
        <v>507.57799999999952</v>
      </c>
      <c r="K209" s="2">
        <f>BAU!I209-'US Alone'!I209</f>
        <v>623.11000000000058</v>
      </c>
    </row>
    <row r="210" spans="1:11" x14ac:dyDescent="0.2">
      <c r="A210" s="1">
        <v>2100</v>
      </c>
      <c r="B210" s="2">
        <v>102.7243</v>
      </c>
      <c r="C210" s="2">
        <v>130.69890000000001</v>
      </c>
      <c r="D210" s="2">
        <v>928.96190000000001</v>
      </c>
      <c r="E210" s="2">
        <v>1326.6389999999999</v>
      </c>
      <c r="F210" s="2">
        <v>4.7273639999999997</v>
      </c>
      <c r="G210" s="2">
        <v>1273.6120000000001</v>
      </c>
      <c r="H210" s="2">
        <v>8954.1849999999995</v>
      </c>
      <c r="I210" s="2">
        <v>11723.08</v>
      </c>
      <c r="J210" s="2">
        <f>BAU!H210-'US Alone'!H210</f>
        <v>520.22600000000057</v>
      </c>
      <c r="K210" s="2">
        <f>BAU!I210-'US Alone'!I210</f>
        <v>638.3799999999992</v>
      </c>
    </row>
    <row r="213" spans="1:11" x14ac:dyDescent="0.2">
      <c r="E213" t="s">
        <v>47</v>
      </c>
      <c r="F213" s="2">
        <f>F210*9/5</f>
        <v>8.5092552000000001</v>
      </c>
    </row>
  </sheetData>
  <phoneticPr fontId="0" type="noConversion"/>
  <pageMargins left="0.75" right="0.75" top="1" bottom="1" header="0.5" footer="0.5"/>
  <pageSetup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3"/>
  <sheetViews>
    <sheetView workbookViewId="0">
      <selection activeCell="A2" sqref="A2"/>
    </sheetView>
  </sheetViews>
  <sheetFormatPr defaultColWidth="18.7109375" defaultRowHeight="12.75" x14ac:dyDescent="0.2"/>
  <cols>
    <col min="1" max="1" width="18.85546875" customWidth="1"/>
    <col min="2" max="11" width="20.7109375" customWidth="1"/>
    <col min="12" max="12" width="8.85546875" customWidth="1"/>
  </cols>
  <sheetData>
    <row r="1" spans="1:11" x14ac:dyDescent="0.2">
      <c r="A1" s="4" t="s">
        <v>80</v>
      </c>
      <c r="B1" s="5"/>
    </row>
    <row r="2" spans="1:11" ht="51" x14ac:dyDescent="0.2">
      <c r="A2" s="6" t="s">
        <v>60</v>
      </c>
      <c r="B2" s="67" t="s">
        <v>84</v>
      </c>
    </row>
    <row r="3" spans="1:11" x14ac:dyDescent="0.2">
      <c r="A3" s="8" t="s">
        <v>2</v>
      </c>
      <c r="B3" s="67" t="s">
        <v>79</v>
      </c>
    </row>
    <row r="4" spans="1:11" x14ac:dyDescent="0.2">
      <c r="A4" s="8" t="s">
        <v>66</v>
      </c>
      <c r="B4" s="67" t="s">
        <v>67</v>
      </c>
    </row>
    <row r="5" spans="1:11" x14ac:dyDescent="0.2">
      <c r="A5" s="6" t="s">
        <v>68</v>
      </c>
      <c r="B5" s="67" t="s">
        <v>69</v>
      </c>
    </row>
    <row r="6" spans="1:11" x14ac:dyDescent="0.2">
      <c r="A6" s="8" t="s">
        <v>3</v>
      </c>
      <c r="B6" s="68" t="s">
        <v>4</v>
      </c>
    </row>
    <row r="9" spans="1:11" ht="38.25" x14ac:dyDescent="0.2">
      <c r="A9" s="1" t="s">
        <v>12</v>
      </c>
      <c r="B9" s="3" t="s">
        <v>13</v>
      </c>
      <c r="C9" s="51" t="s">
        <v>14</v>
      </c>
      <c r="D9" s="3" t="s">
        <v>15</v>
      </c>
      <c r="E9" s="51" t="s">
        <v>16</v>
      </c>
      <c r="F9" s="51" t="s">
        <v>17</v>
      </c>
      <c r="G9" s="3" t="s">
        <v>33</v>
      </c>
      <c r="H9" s="16" t="s">
        <v>34</v>
      </c>
      <c r="I9" s="16" t="s">
        <v>32</v>
      </c>
      <c r="J9" s="3" t="s">
        <v>11</v>
      </c>
      <c r="K9" s="3" t="s">
        <v>29</v>
      </c>
    </row>
    <row r="10" spans="1:11" x14ac:dyDescent="0.2">
      <c r="A10" s="1">
        <v>1900</v>
      </c>
      <c r="B10" s="2">
        <v>4.4055059999999999</v>
      </c>
      <c r="C10" s="2">
        <v>7.4660849999999996</v>
      </c>
      <c r="D10" s="2">
        <v>293.57080000000002</v>
      </c>
      <c r="E10" s="2">
        <v>283.2</v>
      </c>
      <c r="F10" s="2">
        <v>6.1851999999999997E-2</v>
      </c>
      <c r="G10" s="2"/>
      <c r="H10" s="2">
        <v>0</v>
      </c>
      <c r="I10" s="2">
        <v>0</v>
      </c>
      <c r="J10" s="2">
        <f>BAU!H10-H10</f>
        <v>0</v>
      </c>
      <c r="K10" s="2">
        <f>BAU!I10-I10</f>
        <v>0</v>
      </c>
    </row>
    <row r="11" spans="1:11" x14ac:dyDescent="0.2">
      <c r="A11" s="1">
        <v>1901</v>
      </c>
      <c r="B11" s="2">
        <v>4.704828</v>
      </c>
      <c r="C11" s="2">
        <v>7.824014</v>
      </c>
      <c r="D11" s="2">
        <v>293.88440000000003</v>
      </c>
      <c r="E11" s="2">
        <v>283.36180000000002</v>
      </c>
      <c r="F11" s="2">
        <v>8.3655999999999994E-2</v>
      </c>
      <c r="G11" s="2"/>
      <c r="H11" s="2">
        <v>4.736866</v>
      </c>
      <c r="I11" s="2">
        <v>7.6003080000000001</v>
      </c>
      <c r="J11" s="2">
        <f>BAU!H11-H11</f>
        <v>0</v>
      </c>
      <c r="K11" s="2">
        <f>BAU!I11-I11</f>
        <v>0</v>
      </c>
    </row>
    <row r="12" spans="1:11" x14ac:dyDescent="0.2">
      <c r="A12" s="1">
        <v>1902</v>
      </c>
      <c r="B12" s="2">
        <v>4.7683340000000003</v>
      </c>
      <c r="C12" s="2">
        <v>7.922606</v>
      </c>
      <c r="D12" s="2">
        <v>294.21300000000002</v>
      </c>
      <c r="E12" s="2">
        <v>283.54989999999998</v>
      </c>
      <c r="F12" s="2">
        <v>8.5232000000000002E-2</v>
      </c>
      <c r="G12" s="2"/>
      <c r="H12" s="2">
        <v>9.688288</v>
      </c>
      <c r="I12" s="2">
        <v>15.46129</v>
      </c>
      <c r="J12" s="2">
        <f>BAU!H12-H12</f>
        <v>0</v>
      </c>
      <c r="K12" s="2">
        <f>BAU!I12-I12</f>
        <v>0</v>
      </c>
    </row>
    <row r="13" spans="1:11" x14ac:dyDescent="0.2">
      <c r="A13" s="1">
        <v>1903</v>
      </c>
      <c r="B13" s="2">
        <v>5.0593680000000001</v>
      </c>
      <c r="C13" s="2">
        <v>8.2675409999999996</v>
      </c>
      <c r="D13" s="2">
        <v>294.50020000000001</v>
      </c>
      <c r="E13" s="2">
        <v>283.69040000000001</v>
      </c>
      <c r="F13" s="2">
        <v>1.8682000000000001E-2</v>
      </c>
      <c r="G13" s="2"/>
      <c r="H13" s="2">
        <v>14.791589999999999</v>
      </c>
      <c r="I13" s="2">
        <v>23.513249999999999</v>
      </c>
      <c r="J13" s="2">
        <f>BAU!H13-H13</f>
        <v>0</v>
      </c>
      <c r="K13" s="2">
        <f>BAU!I13-I13</f>
        <v>0</v>
      </c>
    </row>
    <row r="14" spans="1:11" x14ac:dyDescent="0.2">
      <c r="A14" s="1">
        <v>1904</v>
      </c>
      <c r="B14" s="2">
        <v>5.1769319999999999</v>
      </c>
      <c r="C14" s="2">
        <v>8.4154800000000005</v>
      </c>
      <c r="D14" s="2">
        <v>294.6961</v>
      </c>
      <c r="E14" s="2">
        <v>283.76519999999999</v>
      </c>
      <c r="F14" s="2">
        <v>-6.2100000000000002E-2</v>
      </c>
      <c r="G14" s="2"/>
      <c r="H14" s="2">
        <v>20.12415</v>
      </c>
      <c r="I14" s="2">
        <v>31.836269999999999</v>
      </c>
      <c r="J14" s="2">
        <f>BAU!H14-H14</f>
        <v>0</v>
      </c>
      <c r="K14" s="2">
        <f>BAU!I14-I14</f>
        <v>0</v>
      </c>
    </row>
    <row r="15" spans="1:11" x14ac:dyDescent="0.2">
      <c r="A15" s="1">
        <v>1905</v>
      </c>
      <c r="B15" s="2">
        <v>5.4173660000000003</v>
      </c>
      <c r="C15" s="2">
        <v>8.6980529999999998</v>
      </c>
      <c r="D15" s="2">
        <v>294.92430000000002</v>
      </c>
      <c r="E15" s="2">
        <v>283.87479999999999</v>
      </c>
      <c r="F15" s="2">
        <v>-5.3710000000000001E-2</v>
      </c>
      <c r="G15" s="2"/>
      <c r="H15" s="2">
        <v>25.622810000000001</v>
      </c>
      <c r="I15" s="2">
        <v>40.35772</v>
      </c>
      <c r="J15" s="2">
        <f>BAU!H15-H15</f>
        <v>0</v>
      </c>
      <c r="K15" s="2">
        <f>BAU!I15-I15</f>
        <v>0</v>
      </c>
    </row>
    <row r="16" spans="1:11" x14ac:dyDescent="0.2">
      <c r="A16" s="1">
        <v>1906</v>
      </c>
      <c r="B16" s="2">
        <v>5.6494809999999998</v>
      </c>
      <c r="C16" s="2">
        <v>8.9793660000000006</v>
      </c>
      <c r="D16" s="2">
        <v>295.2355</v>
      </c>
      <c r="E16" s="2">
        <v>284.07490000000001</v>
      </c>
      <c r="F16" s="2">
        <v>-1.7840000000000002E-2</v>
      </c>
      <c r="G16" s="2"/>
      <c r="H16" s="2">
        <v>31.36204</v>
      </c>
      <c r="I16" s="2">
        <v>49.161259999999999</v>
      </c>
      <c r="J16" s="2">
        <f>BAU!H16-H16</f>
        <v>0</v>
      </c>
      <c r="K16" s="2">
        <f>BAU!I16-I16</f>
        <v>0</v>
      </c>
    </row>
    <row r="17" spans="1:11" x14ac:dyDescent="0.2">
      <c r="A17" s="1">
        <v>1907</v>
      </c>
      <c r="B17" s="2">
        <v>6.0120509999999996</v>
      </c>
      <c r="C17" s="2">
        <v>9.402901</v>
      </c>
      <c r="D17" s="2">
        <v>295.60820000000001</v>
      </c>
      <c r="E17" s="2">
        <v>284.34070000000003</v>
      </c>
      <c r="F17" s="2">
        <v>1.6017E-2</v>
      </c>
      <c r="G17" s="2"/>
      <c r="H17" s="2">
        <v>37.386290000000002</v>
      </c>
      <c r="I17" s="2">
        <v>58.29945</v>
      </c>
      <c r="J17" s="2">
        <f>BAU!H17-H17</f>
        <v>0</v>
      </c>
      <c r="K17" s="2">
        <f>BAU!I17-I17</f>
        <v>0</v>
      </c>
    </row>
    <row r="18" spans="1:11" x14ac:dyDescent="0.2">
      <c r="A18" s="1">
        <v>1908</v>
      </c>
      <c r="B18" s="2">
        <v>5.9363700000000001</v>
      </c>
      <c r="C18" s="2">
        <v>9.3293560000000006</v>
      </c>
      <c r="D18" s="2">
        <v>296.00049999999999</v>
      </c>
      <c r="E18" s="2">
        <v>284.6078</v>
      </c>
      <c r="F18" s="2">
        <v>3.7683000000000001E-2</v>
      </c>
      <c r="G18" s="2"/>
      <c r="H18" s="2">
        <v>43.611539999999998</v>
      </c>
      <c r="I18" s="2">
        <v>67.674769999999995</v>
      </c>
      <c r="J18" s="2">
        <f>BAU!H18-H18</f>
        <v>0</v>
      </c>
      <c r="K18" s="2">
        <f>BAU!I18-I18</f>
        <v>0</v>
      </c>
    </row>
    <row r="19" spans="1:11" x14ac:dyDescent="0.2">
      <c r="A19" s="1">
        <v>1909</v>
      </c>
      <c r="B19" s="2">
        <v>6.0706340000000001</v>
      </c>
      <c r="C19" s="2">
        <v>9.5010549999999991</v>
      </c>
      <c r="D19" s="2">
        <v>296.38299999999998</v>
      </c>
      <c r="E19" s="2">
        <v>284.86180000000002</v>
      </c>
      <c r="F19" s="2">
        <v>5.8175999999999999E-2</v>
      </c>
      <c r="G19" s="2"/>
      <c r="H19" s="2">
        <v>49.840719999999997</v>
      </c>
      <c r="I19" s="2">
        <v>77.068520000000007</v>
      </c>
      <c r="J19" s="2">
        <f>BAU!H19-H19</f>
        <v>0</v>
      </c>
      <c r="K19" s="2">
        <f>BAU!I19-I19</f>
        <v>0</v>
      </c>
    </row>
    <row r="20" spans="1:11" x14ac:dyDescent="0.2">
      <c r="A20" s="1">
        <v>1910</v>
      </c>
      <c r="B20" s="2">
        <v>6.2306290000000004</v>
      </c>
      <c r="C20" s="2">
        <v>9.7008360000000007</v>
      </c>
      <c r="D20" s="2">
        <v>296.78250000000003</v>
      </c>
      <c r="E20" s="2">
        <v>285.13260000000002</v>
      </c>
      <c r="F20" s="2">
        <v>8.1347000000000003E-2</v>
      </c>
      <c r="G20" s="2"/>
      <c r="H20" s="2">
        <v>56.216560000000001</v>
      </c>
      <c r="I20" s="2">
        <v>86.644490000000005</v>
      </c>
      <c r="J20" s="2">
        <f>BAU!H20-H20</f>
        <v>0</v>
      </c>
      <c r="K20" s="2">
        <f>BAU!I20-I20</f>
        <v>0</v>
      </c>
    </row>
    <row r="21" spans="1:11" x14ac:dyDescent="0.2">
      <c r="A21" s="1">
        <v>1911</v>
      </c>
      <c r="B21" s="2">
        <v>6.0733969999999999</v>
      </c>
      <c r="C21" s="2">
        <v>9.5460670000000007</v>
      </c>
      <c r="D21" s="2">
        <v>297.18099999999998</v>
      </c>
      <c r="E21" s="2">
        <v>285.39600000000002</v>
      </c>
      <c r="F21" s="2">
        <v>0.10072200000000001</v>
      </c>
      <c r="G21" s="2"/>
      <c r="H21" s="2">
        <v>62.635069999999999</v>
      </c>
      <c r="I21" s="2">
        <v>96.287289999999999</v>
      </c>
      <c r="J21" s="2">
        <f>BAU!H21-H21</f>
        <v>0</v>
      </c>
      <c r="K21" s="2">
        <f>BAU!I21-I21</f>
        <v>0</v>
      </c>
    </row>
    <row r="22" spans="1:11" x14ac:dyDescent="0.2">
      <c r="A22" s="1">
        <v>1912</v>
      </c>
      <c r="B22" s="2">
        <v>6.0781260000000001</v>
      </c>
      <c r="C22" s="2">
        <v>9.5885479999999994</v>
      </c>
      <c r="D22" s="2">
        <v>297.55700000000002</v>
      </c>
      <c r="E22" s="2">
        <v>285.63909999999998</v>
      </c>
      <c r="F22" s="2">
        <v>0.102307</v>
      </c>
      <c r="G22" s="2"/>
      <c r="H22" s="2">
        <v>68.95778</v>
      </c>
      <c r="I22" s="2">
        <v>105.8493</v>
      </c>
      <c r="J22" s="2">
        <f>BAU!H22-H22</f>
        <v>0</v>
      </c>
      <c r="K22" s="2">
        <f>BAU!I22-I22</f>
        <v>0</v>
      </c>
    </row>
    <row r="23" spans="1:11" x14ac:dyDescent="0.2">
      <c r="A23" s="1">
        <v>1913</v>
      </c>
      <c r="B23" s="2">
        <v>6.2200389999999999</v>
      </c>
      <c r="C23" s="2">
        <v>9.7729210000000002</v>
      </c>
      <c r="D23" s="2">
        <v>297.89749999999998</v>
      </c>
      <c r="E23" s="2">
        <v>285.84050000000002</v>
      </c>
      <c r="F23" s="2">
        <v>7.6780000000000001E-2</v>
      </c>
      <c r="G23" s="2"/>
      <c r="H23" s="2">
        <v>75.339280000000002</v>
      </c>
      <c r="I23" s="2">
        <v>115.50700000000001</v>
      </c>
      <c r="J23" s="2">
        <f>BAU!H23-H23</f>
        <v>0</v>
      </c>
      <c r="K23" s="2">
        <f>BAU!I23-I23</f>
        <v>0</v>
      </c>
    </row>
    <row r="24" spans="1:11" x14ac:dyDescent="0.2">
      <c r="A24" s="1">
        <v>1914</v>
      </c>
      <c r="B24" s="2">
        <v>5.8619570000000003</v>
      </c>
      <c r="C24" s="2">
        <v>9.3867119999999993</v>
      </c>
      <c r="D24" s="2">
        <v>298.1986</v>
      </c>
      <c r="E24" s="2">
        <v>285.97449999999998</v>
      </c>
      <c r="F24" s="2">
        <v>6.4623E-2</v>
      </c>
      <c r="G24" s="2"/>
      <c r="H24" s="2">
        <v>81.675899999999999</v>
      </c>
      <c r="I24" s="2">
        <v>125.13509999999999</v>
      </c>
      <c r="J24" s="2">
        <f>BAU!H24-H24</f>
        <v>0</v>
      </c>
      <c r="K24" s="2">
        <f>BAU!I24-I24</f>
        <v>0</v>
      </c>
    </row>
    <row r="25" spans="1:11" x14ac:dyDescent="0.2">
      <c r="A25" s="1">
        <v>1915</v>
      </c>
      <c r="B25" s="2">
        <v>5.7732679999999998</v>
      </c>
      <c r="C25" s="2">
        <v>9.3122469999999993</v>
      </c>
      <c r="D25" s="2">
        <v>298.483</v>
      </c>
      <c r="E25" s="2">
        <v>286.08580000000001</v>
      </c>
      <c r="F25" s="2">
        <v>8.1813999999999998E-2</v>
      </c>
      <c r="G25" s="2"/>
      <c r="H25" s="2">
        <v>87.753900000000002</v>
      </c>
      <c r="I25" s="2">
        <v>134.4939</v>
      </c>
      <c r="J25" s="2">
        <f>BAU!H25-H25</f>
        <v>0</v>
      </c>
      <c r="K25" s="2">
        <f>BAU!I25-I25</f>
        <v>0</v>
      </c>
    </row>
    <row r="26" spans="1:11" x14ac:dyDescent="0.2">
      <c r="A26" s="1">
        <v>1916</v>
      </c>
      <c r="B26" s="2">
        <v>6.0234610000000002</v>
      </c>
      <c r="C26" s="2">
        <v>9.6190200000000008</v>
      </c>
      <c r="D26" s="2">
        <v>298.79860000000002</v>
      </c>
      <c r="E26" s="2">
        <v>286.22910000000002</v>
      </c>
      <c r="F26" s="2">
        <v>0.108168</v>
      </c>
      <c r="G26" s="2"/>
      <c r="H26" s="2">
        <v>93.872150000000005</v>
      </c>
      <c r="I26" s="2">
        <v>143.9211</v>
      </c>
      <c r="J26" s="2">
        <f>BAU!H26-H26</f>
        <v>0</v>
      </c>
      <c r="K26" s="2">
        <f>BAU!I26-I26</f>
        <v>0</v>
      </c>
    </row>
    <row r="27" spans="1:11" x14ac:dyDescent="0.2">
      <c r="A27" s="1">
        <v>1917</v>
      </c>
      <c r="B27" s="2">
        <v>6.1783289999999997</v>
      </c>
      <c r="C27" s="2">
        <v>9.8234049999999993</v>
      </c>
      <c r="D27" s="2">
        <v>299.15249999999997</v>
      </c>
      <c r="E27" s="2">
        <v>286.41969999999998</v>
      </c>
      <c r="F27" s="2">
        <v>0.133467</v>
      </c>
      <c r="G27" s="2"/>
      <c r="H27" s="2">
        <v>100.2086</v>
      </c>
      <c r="I27" s="2">
        <v>153.61680000000001</v>
      </c>
      <c r="J27" s="2">
        <f>BAU!H27-H27</f>
        <v>0</v>
      </c>
      <c r="K27" s="2">
        <f>BAU!I27-I27</f>
        <v>0</v>
      </c>
    </row>
    <row r="28" spans="1:11" x14ac:dyDescent="0.2">
      <c r="A28" s="1">
        <v>1918</v>
      </c>
      <c r="B28" s="2">
        <v>6.1354559999999996</v>
      </c>
      <c r="C28" s="2">
        <v>9.79711</v>
      </c>
      <c r="D28" s="2">
        <v>299.51740000000001</v>
      </c>
      <c r="E28" s="2">
        <v>286.62549999999999</v>
      </c>
      <c r="F28" s="2">
        <v>0.15545600000000001</v>
      </c>
      <c r="G28" s="2"/>
      <c r="H28" s="2">
        <v>106.62820000000001</v>
      </c>
      <c r="I28" s="2">
        <v>163.43029999999999</v>
      </c>
      <c r="J28" s="2">
        <f>BAU!H28-H28</f>
        <v>0</v>
      </c>
      <c r="K28" s="2">
        <f>BAU!I28-I28</f>
        <v>0</v>
      </c>
    </row>
    <row r="29" spans="1:11" x14ac:dyDescent="0.2">
      <c r="A29" s="1">
        <v>1919</v>
      </c>
      <c r="B29" s="2">
        <v>5.685905</v>
      </c>
      <c r="C29" s="2">
        <v>9.3170719999999996</v>
      </c>
      <c r="D29" s="2">
        <v>299.85489999999999</v>
      </c>
      <c r="E29" s="2">
        <v>286.7765</v>
      </c>
      <c r="F29" s="2">
        <v>0.17194599999999999</v>
      </c>
      <c r="G29" s="2"/>
      <c r="H29" s="2">
        <v>112.8518</v>
      </c>
      <c r="I29" s="2">
        <v>173.04750000000001</v>
      </c>
      <c r="J29" s="2">
        <f>BAU!H29-H29</f>
        <v>0</v>
      </c>
      <c r="K29" s="2">
        <f>BAU!I29-I29</f>
        <v>0</v>
      </c>
    </row>
    <row r="30" spans="1:11" x14ac:dyDescent="0.2">
      <c r="A30" s="1">
        <v>1920</v>
      </c>
      <c r="B30" s="2">
        <v>6.1270720000000001</v>
      </c>
      <c r="C30" s="2">
        <v>9.8477589999999999</v>
      </c>
      <c r="D30" s="2">
        <v>300.173</v>
      </c>
      <c r="E30" s="2">
        <v>286.90629999999999</v>
      </c>
      <c r="F30" s="2">
        <v>0.175959</v>
      </c>
      <c r="G30" s="2"/>
      <c r="H30" s="2">
        <v>118.9605</v>
      </c>
      <c r="I30" s="2">
        <v>182.5635</v>
      </c>
      <c r="J30" s="2">
        <f>BAU!H30-H30</f>
        <v>0</v>
      </c>
      <c r="K30" s="2">
        <f>BAU!I30-I30</f>
        <v>0</v>
      </c>
    </row>
    <row r="31" spans="1:11" x14ac:dyDescent="0.2">
      <c r="A31" s="1">
        <v>1921</v>
      </c>
      <c r="B31" s="2">
        <v>5.8672639999999996</v>
      </c>
      <c r="C31" s="2">
        <v>9.5655809999999999</v>
      </c>
      <c r="D31" s="2">
        <v>300.49029999999999</v>
      </c>
      <c r="E31" s="2">
        <v>287.04199999999997</v>
      </c>
      <c r="F31" s="2">
        <v>0.16980899999999999</v>
      </c>
      <c r="G31" s="2"/>
      <c r="H31" s="2">
        <v>125.25069999999999</v>
      </c>
      <c r="I31" s="2">
        <v>192.30549999999999</v>
      </c>
      <c r="J31" s="2">
        <f>BAU!H31-H31</f>
        <v>0</v>
      </c>
      <c r="K31" s="2">
        <f>BAU!I31-I31</f>
        <v>0</v>
      </c>
    </row>
    <row r="32" spans="1:11" x14ac:dyDescent="0.2">
      <c r="A32" s="1">
        <v>1922</v>
      </c>
      <c r="B32" s="2">
        <v>5.9756020000000003</v>
      </c>
      <c r="C32" s="2">
        <v>9.7362520000000004</v>
      </c>
      <c r="D32" s="2">
        <v>300.7817</v>
      </c>
      <c r="E32" s="2">
        <v>287.17750000000001</v>
      </c>
      <c r="F32" s="2">
        <v>0.17105300000000001</v>
      </c>
      <c r="G32" s="2"/>
      <c r="H32" s="2">
        <v>131.4195</v>
      </c>
      <c r="I32" s="2">
        <v>201.93510000000001</v>
      </c>
      <c r="J32" s="2">
        <f>BAU!H32-H32</f>
        <v>0</v>
      </c>
      <c r="K32" s="2">
        <f>BAU!I32-I32</f>
        <v>0</v>
      </c>
    </row>
    <row r="33" spans="1:11" x14ac:dyDescent="0.2">
      <c r="A33" s="1">
        <v>1923</v>
      </c>
      <c r="B33" s="2">
        <v>6.4500760000000001</v>
      </c>
      <c r="C33" s="2">
        <v>10.29659</v>
      </c>
      <c r="D33" s="2">
        <v>301.1069</v>
      </c>
      <c r="E33" s="2">
        <v>287.36759999999998</v>
      </c>
      <c r="F33" s="2">
        <v>0.18004500000000001</v>
      </c>
      <c r="G33" s="2"/>
      <c r="H33" s="2">
        <v>137.83920000000001</v>
      </c>
      <c r="I33" s="2">
        <v>211.88140000000001</v>
      </c>
      <c r="J33" s="2">
        <f>BAU!H33-H33</f>
        <v>0</v>
      </c>
      <c r="K33" s="2">
        <f>BAU!I33-I33</f>
        <v>0</v>
      </c>
    </row>
    <row r="34" spans="1:11" x14ac:dyDescent="0.2">
      <c r="A34" s="1">
        <v>1924</v>
      </c>
      <c r="B34" s="2">
        <v>6.4775099999999997</v>
      </c>
      <c r="C34" s="2">
        <v>10.348710000000001</v>
      </c>
      <c r="D34" s="2">
        <v>301.4683</v>
      </c>
      <c r="E34" s="2">
        <v>287.62259999999998</v>
      </c>
      <c r="F34" s="2">
        <v>0.18882399999999999</v>
      </c>
      <c r="G34" s="2"/>
      <c r="H34" s="2">
        <v>144.5703</v>
      </c>
      <c r="I34" s="2">
        <v>222.19759999999999</v>
      </c>
      <c r="J34" s="2">
        <f>BAU!H34-H34</f>
        <v>0</v>
      </c>
      <c r="K34" s="2">
        <f>BAU!I34-I34</f>
        <v>0</v>
      </c>
    </row>
    <row r="35" spans="1:11" x14ac:dyDescent="0.2">
      <c r="A35" s="1">
        <v>1925</v>
      </c>
      <c r="B35" s="2">
        <v>6.5254310000000002</v>
      </c>
      <c r="C35" s="2">
        <v>10.428380000000001</v>
      </c>
      <c r="D35" s="2">
        <v>301.82459999999998</v>
      </c>
      <c r="E35" s="2">
        <v>287.85629999999998</v>
      </c>
      <c r="F35" s="2">
        <v>0.195328</v>
      </c>
      <c r="G35" s="2"/>
      <c r="H35" s="2">
        <v>151.3383</v>
      </c>
      <c r="I35" s="2">
        <v>232.5762</v>
      </c>
      <c r="J35" s="2">
        <f>BAU!H35-H35</f>
        <v>0</v>
      </c>
      <c r="K35" s="2">
        <f>BAU!I35-I35</f>
        <v>0</v>
      </c>
    </row>
    <row r="36" spans="1:11" x14ac:dyDescent="0.2">
      <c r="A36" s="1">
        <v>1926</v>
      </c>
      <c r="B36" s="2">
        <v>6.482856</v>
      </c>
      <c r="C36" s="2">
        <v>10.412839999999999</v>
      </c>
      <c r="D36" s="2">
        <v>302.17759999999998</v>
      </c>
      <c r="E36" s="2">
        <v>288.08530000000002</v>
      </c>
      <c r="F36" s="2">
        <v>0.20443700000000001</v>
      </c>
      <c r="G36" s="2"/>
      <c r="H36" s="2">
        <v>158.1223</v>
      </c>
      <c r="I36" s="2">
        <v>242.99870000000001</v>
      </c>
      <c r="J36" s="2">
        <f>BAU!H36-H36</f>
        <v>0</v>
      </c>
      <c r="K36" s="2">
        <f>BAU!I36-I36</f>
        <v>0</v>
      </c>
    </row>
    <row r="37" spans="1:11" x14ac:dyDescent="0.2">
      <c r="A37" s="1">
        <v>1927</v>
      </c>
      <c r="B37" s="2">
        <v>6.9714119999999999</v>
      </c>
      <c r="C37" s="2">
        <v>10.973140000000001</v>
      </c>
      <c r="D37" s="2">
        <v>302.54840000000002</v>
      </c>
      <c r="E37" s="2">
        <v>288.33929999999998</v>
      </c>
      <c r="F37" s="2">
        <v>0.21559700000000001</v>
      </c>
      <c r="G37" s="2"/>
      <c r="H37" s="2">
        <v>165.0659</v>
      </c>
      <c r="I37" s="2">
        <v>253.6217</v>
      </c>
      <c r="J37" s="2">
        <f>BAU!H37-H37</f>
        <v>0</v>
      </c>
      <c r="K37" s="2">
        <f>BAU!I37-I37</f>
        <v>0</v>
      </c>
    </row>
    <row r="38" spans="1:11" x14ac:dyDescent="0.2">
      <c r="A38" s="1">
        <v>1928</v>
      </c>
      <c r="B38" s="2">
        <v>6.9786659999999996</v>
      </c>
      <c r="C38" s="2">
        <v>11.00273</v>
      </c>
      <c r="D38" s="2">
        <v>302.95139999999998</v>
      </c>
      <c r="E38" s="2">
        <v>288.6293</v>
      </c>
      <c r="F38" s="2">
        <v>0.22375600000000001</v>
      </c>
      <c r="G38" s="2"/>
      <c r="H38" s="2">
        <v>172.32140000000001</v>
      </c>
      <c r="I38" s="2">
        <v>264.60590000000002</v>
      </c>
      <c r="J38" s="2">
        <f>BAU!H38-H38</f>
        <v>0</v>
      </c>
      <c r="K38" s="2">
        <f>BAU!I38-I38</f>
        <v>0</v>
      </c>
    </row>
    <row r="39" spans="1:11" x14ac:dyDescent="0.2">
      <c r="A39" s="1">
        <v>1929</v>
      </c>
      <c r="B39" s="2">
        <v>7.3793420000000003</v>
      </c>
      <c r="C39" s="2">
        <v>11.456329999999999</v>
      </c>
      <c r="D39" s="2">
        <v>303.35539999999997</v>
      </c>
      <c r="E39" s="2">
        <v>288.89190000000002</v>
      </c>
      <c r="F39" s="2">
        <v>0.22039</v>
      </c>
      <c r="G39" s="2"/>
      <c r="H39" s="2">
        <v>179.73400000000001</v>
      </c>
      <c r="I39" s="2">
        <v>275.77870000000001</v>
      </c>
      <c r="J39" s="2">
        <f>BAU!H39-H39</f>
        <v>0</v>
      </c>
      <c r="K39" s="2">
        <f>BAU!I39-I39</f>
        <v>0</v>
      </c>
    </row>
    <row r="40" spans="1:11" x14ac:dyDescent="0.2">
      <c r="A40" s="1">
        <v>1930</v>
      </c>
      <c r="B40" s="2">
        <v>7.3348399999999998</v>
      </c>
      <c r="C40" s="2">
        <v>11.3871</v>
      </c>
      <c r="D40" s="2">
        <v>303.7629</v>
      </c>
      <c r="E40" s="2">
        <v>289.11430000000001</v>
      </c>
      <c r="F40" s="2">
        <v>0.21554400000000001</v>
      </c>
      <c r="G40" s="2"/>
      <c r="H40" s="2">
        <v>187.3817</v>
      </c>
      <c r="I40" s="2">
        <v>287.20909999999998</v>
      </c>
      <c r="J40" s="2">
        <f>BAU!H40-H40</f>
        <v>0</v>
      </c>
      <c r="K40" s="2">
        <f>BAU!I40-I40</f>
        <v>0</v>
      </c>
    </row>
    <row r="41" spans="1:11" x14ac:dyDescent="0.2">
      <c r="A41" s="1">
        <v>1931</v>
      </c>
      <c r="B41" s="2">
        <v>6.9613060000000004</v>
      </c>
      <c r="C41" s="2">
        <v>10.99119</v>
      </c>
      <c r="D41" s="2">
        <v>304.13959999999997</v>
      </c>
      <c r="E41" s="2">
        <v>289.26339999999999</v>
      </c>
      <c r="F41" s="2">
        <v>0.21851200000000001</v>
      </c>
      <c r="G41" s="2"/>
      <c r="H41" s="2">
        <v>194.85919999999999</v>
      </c>
      <c r="I41" s="2">
        <v>298.4477</v>
      </c>
      <c r="J41" s="2">
        <f>BAU!H41-H41</f>
        <v>0</v>
      </c>
      <c r="K41" s="2">
        <f>BAU!I41-I41</f>
        <v>0</v>
      </c>
    </row>
    <row r="42" spans="1:11" x14ac:dyDescent="0.2">
      <c r="A42" s="1">
        <v>1932</v>
      </c>
      <c r="B42" s="2">
        <v>6.2597769999999997</v>
      </c>
      <c r="C42" s="2">
        <v>10.26728</v>
      </c>
      <c r="D42" s="2">
        <v>304.45339999999999</v>
      </c>
      <c r="E42" s="2">
        <v>289.32799999999997</v>
      </c>
      <c r="F42" s="2">
        <v>0.21932099999999999</v>
      </c>
      <c r="G42" s="2"/>
      <c r="H42" s="2">
        <v>201.83779999999999</v>
      </c>
      <c r="I42" s="2">
        <v>309.16739999999999</v>
      </c>
      <c r="J42" s="2">
        <f>BAU!H42-H42</f>
        <v>0</v>
      </c>
      <c r="K42" s="2">
        <f>BAU!I42-I42</f>
        <v>0</v>
      </c>
    </row>
    <row r="43" spans="1:11" x14ac:dyDescent="0.2">
      <c r="A43" s="1">
        <v>1933</v>
      </c>
      <c r="B43" s="2">
        <v>6.4049079999999998</v>
      </c>
      <c r="C43" s="2">
        <v>10.455909999999999</v>
      </c>
      <c r="D43" s="2">
        <v>304.7174</v>
      </c>
      <c r="E43" s="2">
        <v>289.39089999999999</v>
      </c>
      <c r="F43" s="2">
        <v>0.21585599999999999</v>
      </c>
      <c r="G43" s="2"/>
      <c r="H43" s="2">
        <v>208.43219999999999</v>
      </c>
      <c r="I43" s="2">
        <v>319.50549999999998</v>
      </c>
      <c r="J43" s="2">
        <f>BAU!H43-H43</f>
        <v>0</v>
      </c>
      <c r="K43" s="2">
        <f>BAU!I43-I43</f>
        <v>0</v>
      </c>
    </row>
    <row r="44" spans="1:11" x14ac:dyDescent="0.2">
      <c r="A44" s="1">
        <v>1934</v>
      </c>
      <c r="B44" s="2">
        <v>6.6445639999999999</v>
      </c>
      <c r="C44" s="2">
        <v>10.760249999999999</v>
      </c>
      <c r="D44" s="2">
        <v>305.00470000000001</v>
      </c>
      <c r="E44" s="2">
        <v>289.53190000000001</v>
      </c>
      <c r="F44" s="2">
        <v>0.21787400000000001</v>
      </c>
      <c r="G44" s="2"/>
      <c r="H44" s="2">
        <v>215.21080000000001</v>
      </c>
      <c r="I44" s="2">
        <v>330.07549999999998</v>
      </c>
      <c r="J44" s="2">
        <f>BAU!H44-H44</f>
        <v>0</v>
      </c>
      <c r="K44" s="2">
        <f>BAU!I44-I44</f>
        <v>0</v>
      </c>
    </row>
    <row r="45" spans="1:11" x14ac:dyDescent="0.2">
      <c r="A45" s="1">
        <v>1935</v>
      </c>
      <c r="B45" s="2">
        <v>6.8219729999999998</v>
      </c>
      <c r="C45" s="2">
        <v>10.97645</v>
      </c>
      <c r="D45" s="2">
        <v>305.3227</v>
      </c>
      <c r="E45" s="2">
        <v>289.75290000000001</v>
      </c>
      <c r="F45" s="2">
        <v>0.22536900000000001</v>
      </c>
      <c r="G45" s="2"/>
      <c r="H45" s="2">
        <v>222.20959999999999</v>
      </c>
      <c r="I45" s="2">
        <v>340.91680000000002</v>
      </c>
      <c r="J45" s="2">
        <f>BAU!H45-H45</f>
        <v>0</v>
      </c>
      <c r="K45" s="2">
        <f>BAU!I45-I45</f>
        <v>0</v>
      </c>
    </row>
    <row r="46" spans="1:11" x14ac:dyDescent="0.2">
      <c r="A46" s="1">
        <v>1936</v>
      </c>
      <c r="B46" s="2">
        <v>7.2097619999999996</v>
      </c>
      <c r="C46" s="2">
        <v>11.450100000000001</v>
      </c>
      <c r="D46" s="2">
        <v>305.67419999999998</v>
      </c>
      <c r="E46" s="2">
        <v>290.04360000000003</v>
      </c>
      <c r="F46" s="2">
        <v>0.23600099999999999</v>
      </c>
      <c r="G46" s="2"/>
      <c r="H46" s="2">
        <v>229.46889999999999</v>
      </c>
      <c r="I46" s="2">
        <v>352.07089999999999</v>
      </c>
      <c r="J46" s="2">
        <f>BAU!H46-H46</f>
        <v>0</v>
      </c>
      <c r="K46" s="2">
        <f>BAU!I46-I46</f>
        <v>0</v>
      </c>
    </row>
    <row r="47" spans="1:11" x14ac:dyDescent="0.2">
      <c r="A47" s="1">
        <v>1937</v>
      </c>
      <c r="B47" s="2">
        <v>7.4089029999999996</v>
      </c>
      <c r="C47" s="2">
        <v>11.71157</v>
      </c>
      <c r="D47" s="2">
        <v>306.0659</v>
      </c>
      <c r="E47" s="2">
        <v>290.37259999999998</v>
      </c>
      <c r="F47" s="2">
        <v>0.249253</v>
      </c>
      <c r="G47" s="2"/>
      <c r="H47" s="2">
        <v>237.05099999999999</v>
      </c>
      <c r="I47" s="2">
        <v>363.61900000000003</v>
      </c>
      <c r="J47" s="2">
        <f>BAU!H47-H47</f>
        <v>0</v>
      </c>
      <c r="K47" s="2">
        <f>BAU!I47-I47</f>
        <v>0</v>
      </c>
    </row>
    <row r="48" spans="1:11" x14ac:dyDescent="0.2">
      <c r="A48" s="1">
        <v>1938</v>
      </c>
      <c r="B48" s="2">
        <v>7.1617170000000003</v>
      </c>
      <c r="C48" s="2">
        <v>11.456110000000001</v>
      </c>
      <c r="D48" s="2">
        <v>306.45549999999997</v>
      </c>
      <c r="E48" s="2">
        <v>290.67759999999998</v>
      </c>
      <c r="F48" s="2">
        <v>0.25768999999999997</v>
      </c>
      <c r="G48" s="2"/>
      <c r="H48" s="2">
        <v>244.66730000000001</v>
      </c>
      <c r="I48" s="2">
        <v>375.23480000000001</v>
      </c>
      <c r="J48" s="2">
        <f>BAU!H48-H48</f>
        <v>0</v>
      </c>
      <c r="K48" s="2">
        <f>BAU!I48-I48</f>
        <v>0</v>
      </c>
    </row>
    <row r="49" spans="1:11" x14ac:dyDescent="0.2">
      <c r="A49" s="1">
        <v>1939</v>
      </c>
      <c r="B49" s="2">
        <v>7.4009499999999999</v>
      </c>
      <c r="C49" s="2">
        <v>11.755319999999999</v>
      </c>
      <c r="D49" s="2">
        <v>306.82850000000002</v>
      </c>
      <c r="E49" s="2">
        <v>290.96370000000002</v>
      </c>
      <c r="F49" s="2">
        <v>0.26225500000000002</v>
      </c>
      <c r="G49" s="2"/>
      <c r="H49" s="2">
        <v>252.21969999999999</v>
      </c>
      <c r="I49" s="2">
        <v>386.80309999999997</v>
      </c>
      <c r="J49" s="2">
        <f>BAU!H49-H49</f>
        <v>0</v>
      </c>
      <c r="K49" s="2">
        <f>BAU!I49-I49</f>
        <v>0</v>
      </c>
    </row>
    <row r="50" spans="1:11" x14ac:dyDescent="0.2">
      <c r="A50" s="1">
        <v>1940</v>
      </c>
      <c r="B50" s="2">
        <v>7.784662</v>
      </c>
      <c r="C50" s="2">
        <v>12.1943</v>
      </c>
      <c r="D50" s="2">
        <v>307.23099999999999</v>
      </c>
      <c r="E50" s="2">
        <v>291.28879999999998</v>
      </c>
      <c r="F50" s="2">
        <v>0.26808999999999999</v>
      </c>
      <c r="G50" s="2"/>
      <c r="H50" s="2">
        <v>260.06979999999999</v>
      </c>
      <c r="I50" s="2">
        <v>398.72309999999999</v>
      </c>
      <c r="J50" s="2">
        <f>BAU!H50-H50</f>
        <v>0</v>
      </c>
      <c r="K50" s="2">
        <f>BAU!I50-I50</f>
        <v>0</v>
      </c>
    </row>
    <row r="51" spans="1:11" x14ac:dyDescent="0.2">
      <c r="A51" s="1">
        <v>1941</v>
      </c>
      <c r="B51" s="2">
        <v>7.8509479999999998</v>
      </c>
      <c r="C51" s="2">
        <v>12.3622</v>
      </c>
      <c r="D51" s="2">
        <v>307.6576</v>
      </c>
      <c r="E51" s="2">
        <v>291.65629999999999</v>
      </c>
      <c r="F51" s="2">
        <v>0.27528900000000001</v>
      </c>
      <c r="G51" s="2"/>
      <c r="H51" s="2">
        <v>268.18830000000003</v>
      </c>
      <c r="I51" s="2">
        <v>410.9803</v>
      </c>
      <c r="J51" s="2">
        <f>BAU!H51-H51</f>
        <v>0</v>
      </c>
      <c r="K51" s="2">
        <f>BAU!I51-I51</f>
        <v>0</v>
      </c>
    </row>
    <row r="52" spans="1:11" x14ac:dyDescent="0.2">
      <c r="A52" s="1">
        <v>1942</v>
      </c>
      <c r="B52" s="2">
        <v>7.9438890000000004</v>
      </c>
      <c r="C52" s="2">
        <v>12.53558</v>
      </c>
      <c r="D52" s="2">
        <v>308.08589999999998</v>
      </c>
      <c r="E52" s="2">
        <v>292.01319999999998</v>
      </c>
      <c r="F52" s="2">
        <v>0.281142</v>
      </c>
      <c r="G52" s="2"/>
      <c r="H52" s="2">
        <v>276.38560000000001</v>
      </c>
      <c r="I52" s="2">
        <v>423.40750000000003</v>
      </c>
      <c r="J52" s="2">
        <f>BAU!H52-H52</f>
        <v>0</v>
      </c>
      <c r="K52" s="2">
        <f>BAU!I52-I52</f>
        <v>0</v>
      </c>
    </row>
    <row r="53" spans="1:11" x14ac:dyDescent="0.2">
      <c r="A53" s="1">
        <v>1943</v>
      </c>
      <c r="B53" s="2">
        <v>8.1016910000000006</v>
      </c>
      <c r="C53" s="2">
        <v>12.785589999999999</v>
      </c>
      <c r="D53" s="2">
        <v>308.51609999999999</v>
      </c>
      <c r="E53" s="2">
        <v>292.35700000000003</v>
      </c>
      <c r="F53" s="2">
        <v>0.28258800000000001</v>
      </c>
      <c r="G53" s="2"/>
      <c r="H53" s="2">
        <v>284.70209999999997</v>
      </c>
      <c r="I53" s="2">
        <v>436.0369</v>
      </c>
      <c r="J53" s="2">
        <f>BAU!H53-H53</f>
        <v>0</v>
      </c>
      <c r="K53" s="2">
        <f>BAU!I53-I53</f>
        <v>0</v>
      </c>
    </row>
    <row r="54" spans="1:11" x14ac:dyDescent="0.2">
      <c r="A54" s="1">
        <v>1944</v>
      </c>
      <c r="B54" s="2">
        <v>8.0613460000000003</v>
      </c>
      <c r="C54" s="2">
        <v>12.816269999999999</v>
      </c>
      <c r="D54" s="2">
        <v>308.94389999999999</v>
      </c>
      <c r="E54" s="2">
        <v>292.68099999999998</v>
      </c>
      <c r="F54" s="2">
        <v>0.28574300000000002</v>
      </c>
      <c r="G54" s="2"/>
      <c r="H54" s="2">
        <v>293.10390000000001</v>
      </c>
      <c r="I54" s="2">
        <v>448.834</v>
      </c>
      <c r="J54" s="2">
        <f>BAU!H54-H54</f>
        <v>0</v>
      </c>
      <c r="K54" s="2">
        <f>BAU!I54-I54</f>
        <v>0</v>
      </c>
    </row>
    <row r="55" spans="1:11" x14ac:dyDescent="0.2">
      <c r="A55" s="1">
        <v>1945</v>
      </c>
      <c r="B55" s="2">
        <v>7.1802440000000001</v>
      </c>
      <c r="C55" s="2">
        <v>11.94032</v>
      </c>
      <c r="D55" s="2">
        <v>309.32350000000002</v>
      </c>
      <c r="E55" s="2">
        <v>292.9556</v>
      </c>
      <c r="F55" s="2">
        <v>0.293931</v>
      </c>
      <c r="G55" s="2"/>
      <c r="H55" s="2">
        <v>301.14890000000003</v>
      </c>
      <c r="I55" s="2">
        <v>461.32170000000002</v>
      </c>
      <c r="J55" s="2">
        <f>BAU!H55-H55</f>
        <v>0</v>
      </c>
      <c r="K55" s="2">
        <f>BAU!I55-I55</f>
        <v>0</v>
      </c>
    </row>
    <row r="56" spans="1:11" x14ac:dyDescent="0.2">
      <c r="A56" s="1">
        <v>1946</v>
      </c>
      <c r="B56" s="2">
        <v>7.8771979999999999</v>
      </c>
      <c r="C56" s="2">
        <v>12.778890000000001</v>
      </c>
      <c r="D56" s="2">
        <v>309.67579999999998</v>
      </c>
      <c r="E56" s="2">
        <v>293.24439999999998</v>
      </c>
      <c r="F56" s="2">
        <v>0.304201</v>
      </c>
      <c r="G56" s="2"/>
      <c r="H56" s="2">
        <v>308.90410000000003</v>
      </c>
      <c r="I56" s="2">
        <v>473.57650000000001</v>
      </c>
      <c r="J56" s="2">
        <f>BAU!H56-H56</f>
        <v>0</v>
      </c>
      <c r="K56" s="2">
        <f>BAU!I56-I56</f>
        <v>0</v>
      </c>
    </row>
    <row r="57" spans="1:11" x14ac:dyDescent="0.2">
      <c r="A57" s="1">
        <v>1947</v>
      </c>
      <c r="B57" s="2">
        <v>8.4781049999999993</v>
      </c>
      <c r="C57" s="2">
        <v>13.5426</v>
      </c>
      <c r="D57" s="2">
        <v>310.11099999999999</v>
      </c>
      <c r="E57" s="2">
        <v>293.68669999999997</v>
      </c>
      <c r="F57" s="2">
        <v>0.31492500000000001</v>
      </c>
      <c r="G57" s="2"/>
      <c r="H57" s="2">
        <v>317.32729999999998</v>
      </c>
      <c r="I57" s="2">
        <v>486.64179999999999</v>
      </c>
      <c r="J57" s="2">
        <f>BAU!H57-H57</f>
        <v>0</v>
      </c>
      <c r="K57" s="2">
        <f>BAU!I57-I57</f>
        <v>0</v>
      </c>
    </row>
    <row r="58" spans="1:11" x14ac:dyDescent="0.2">
      <c r="A58" s="1">
        <v>1948</v>
      </c>
      <c r="B58" s="2">
        <v>8.7370190000000001</v>
      </c>
      <c r="C58" s="2">
        <v>13.93136</v>
      </c>
      <c r="D58" s="2">
        <v>310.59570000000002</v>
      </c>
      <c r="E58" s="2">
        <v>294.23790000000002</v>
      </c>
      <c r="F58" s="2">
        <v>0.32666000000000001</v>
      </c>
      <c r="G58" s="2"/>
      <c r="H58" s="2">
        <v>326.23039999999997</v>
      </c>
      <c r="I58" s="2">
        <v>500.33019999999999</v>
      </c>
      <c r="J58" s="2">
        <f>BAU!H58-H58</f>
        <v>0</v>
      </c>
      <c r="K58" s="2">
        <f>BAU!I58-I58</f>
        <v>0</v>
      </c>
    </row>
    <row r="59" spans="1:11" x14ac:dyDescent="0.2">
      <c r="A59" s="1">
        <v>1949</v>
      </c>
      <c r="B59" s="2">
        <v>8.6574209999999994</v>
      </c>
      <c r="C59" s="2">
        <v>13.91573</v>
      </c>
      <c r="D59" s="2">
        <v>311.08690000000001</v>
      </c>
      <c r="E59" s="2">
        <v>294.81959999999998</v>
      </c>
      <c r="F59" s="2">
        <v>0.337007</v>
      </c>
      <c r="G59" s="2"/>
      <c r="H59" s="2">
        <v>335.26900000000001</v>
      </c>
      <c r="I59" s="2">
        <v>514.25570000000005</v>
      </c>
      <c r="J59" s="2">
        <f>BAU!H59-H59</f>
        <v>0</v>
      </c>
      <c r="K59" s="2">
        <f>BAU!I59-I59</f>
        <v>0</v>
      </c>
    </row>
    <row r="60" spans="1:11" x14ac:dyDescent="0.2">
      <c r="A60" s="1">
        <v>1950</v>
      </c>
      <c r="B60" s="2">
        <v>9.3932479999999998</v>
      </c>
      <c r="C60" s="2">
        <v>14.79318</v>
      </c>
      <c r="D60" s="2">
        <v>311.59370000000001</v>
      </c>
      <c r="E60" s="2">
        <v>295.33350000000002</v>
      </c>
      <c r="F60" s="2">
        <v>0.34237299999999998</v>
      </c>
      <c r="G60" s="2"/>
      <c r="H60" s="2">
        <v>344.53629999999998</v>
      </c>
      <c r="I60" s="2">
        <v>528.50049999999999</v>
      </c>
      <c r="J60" s="2">
        <f>BAU!H60-H60</f>
        <v>0</v>
      </c>
      <c r="K60" s="2">
        <f>BAU!I60-I60</f>
        <v>0</v>
      </c>
    </row>
    <row r="61" spans="1:11" x14ac:dyDescent="0.2">
      <c r="A61" s="1">
        <v>1951</v>
      </c>
      <c r="B61" s="2">
        <v>10.652990000000001</v>
      </c>
      <c r="C61" s="2">
        <v>16.279150000000001</v>
      </c>
      <c r="D61" s="2">
        <v>312.19650000000001</v>
      </c>
      <c r="E61" s="2">
        <v>295.8193</v>
      </c>
      <c r="F61" s="2">
        <v>0.34558299999999997</v>
      </c>
      <c r="G61" s="2"/>
      <c r="H61" s="2">
        <v>354.74610000000001</v>
      </c>
      <c r="I61" s="2">
        <v>543.85090000000002</v>
      </c>
      <c r="J61" s="2">
        <f>BAU!H61-H61</f>
        <v>0</v>
      </c>
      <c r="K61" s="2">
        <f>BAU!I61-I61</f>
        <v>0</v>
      </c>
    </row>
    <row r="62" spans="1:11" x14ac:dyDescent="0.2">
      <c r="A62" s="1">
        <v>1952</v>
      </c>
      <c r="B62" s="2">
        <v>10.828519999999999</v>
      </c>
      <c r="C62" s="2">
        <v>16.567959999999999</v>
      </c>
      <c r="D62" s="2">
        <v>312.87329999999997</v>
      </c>
      <c r="E62" s="2">
        <v>296.31909999999999</v>
      </c>
      <c r="F62" s="2">
        <v>0.34653099999999998</v>
      </c>
      <c r="G62" s="2"/>
      <c r="H62" s="2">
        <v>365.822</v>
      </c>
      <c r="I62" s="2">
        <v>560.23829999999998</v>
      </c>
      <c r="J62" s="2">
        <f>BAU!H62-H62</f>
        <v>0</v>
      </c>
      <c r="K62" s="2">
        <f>BAU!I62-I62</f>
        <v>0</v>
      </c>
    </row>
    <row r="63" spans="1:11" x14ac:dyDescent="0.2">
      <c r="A63" s="1">
        <v>1953</v>
      </c>
      <c r="B63" s="2">
        <v>10.991720000000001</v>
      </c>
      <c r="C63" s="2">
        <v>16.818560000000002</v>
      </c>
      <c r="D63" s="2">
        <v>313.53879999999998</v>
      </c>
      <c r="E63" s="2">
        <v>296.63319999999999</v>
      </c>
      <c r="F63" s="2">
        <v>0.34511900000000001</v>
      </c>
      <c r="G63" s="2"/>
      <c r="H63" s="2">
        <v>377.07530000000003</v>
      </c>
      <c r="I63" s="2">
        <v>576.90030000000002</v>
      </c>
      <c r="J63" s="2">
        <f>BAU!H63-H63</f>
        <v>0</v>
      </c>
      <c r="K63" s="2">
        <f>BAU!I63-I63</f>
        <v>0</v>
      </c>
    </row>
    <row r="64" spans="1:11" x14ac:dyDescent="0.2">
      <c r="A64" s="1">
        <v>1954</v>
      </c>
      <c r="B64" s="2">
        <v>11.328010000000001</v>
      </c>
      <c r="C64" s="2">
        <v>17.242270000000001</v>
      </c>
      <c r="D64" s="2">
        <v>314.20609999999999</v>
      </c>
      <c r="E64" s="2">
        <v>296.62009999999998</v>
      </c>
      <c r="F64" s="2">
        <v>0.34384100000000001</v>
      </c>
      <c r="G64" s="2"/>
      <c r="H64" s="2">
        <v>388.56180000000001</v>
      </c>
      <c r="I64" s="2">
        <v>593.8777</v>
      </c>
      <c r="J64" s="2">
        <f>BAU!H64-H64</f>
        <v>0</v>
      </c>
      <c r="K64" s="2">
        <f>BAU!I64-I64</f>
        <v>0</v>
      </c>
    </row>
    <row r="65" spans="1:11" x14ac:dyDescent="0.2">
      <c r="A65" s="1">
        <v>1955</v>
      </c>
      <c r="B65" s="2">
        <v>12.13546</v>
      </c>
      <c r="C65" s="2">
        <v>18.214770000000001</v>
      </c>
      <c r="D65" s="2">
        <v>314.91359999999997</v>
      </c>
      <c r="E65" s="2">
        <v>296.51519999999999</v>
      </c>
      <c r="F65" s="2">
        <v>0.34581600000000001</v>
      </c>
      <c r="G65" s="2"/>
      <c r="H65" s="2">
        <v>400.56880000000001</v>
      </c>
      <c r="I65" s="2">
        <v>611.48469999999998</v>
      </c>
      <c r="J65" s="2">
        <f>BAU!H65-H65</f>
        <v>0</v>
      </c>
      <c r="K65" s="2">
        <f>BAU!I65-I65</f>
        <v>0</v>
      </c>
    </row>
    <row r="66" spans="1:11" x14ac:dyDescent="0.2">
      <c r="A66" s="1">
        <v>1956</v>
      </c>
      <c r="B66" s="2">
        <v>12.826499999999999</v>
      </c>
      <c r="C66" s="2">
        <v>19.033529999999999</v>
      </c>
      <c r="D66" s="2">
        <v>315.69349999999997</v>
      </c>
      <c r="E66" s="2">
        <v>296.5573</v>
      </c>
      <c r="F66" s="2">
        <v>0.35500599999999999</v>
      </c>
      <c r="G66" s="2"/>
      <c r="H66" s="2">
        <v>413.34989999999999</v>
      </c>
      <c r="I66" s="2">
        <v>630.00649999999996</v>
      </c>
      <c r="J66" s="2">
        <f>BAU!H66-H66</f>
        <v>0</v>
      </c>
      <c r="K66" s="2">
        <f>BAU!I66-I66</f>
        <v>0</v>
      </c>
    </row>
    <row r="67" spans="1:11" x14ac:dyDescent="0.2">
      <c r="A67" s="1">
        <v>1957</v>
      </c>
      <c r="B67" s="2">
        <v>13.18948</v>
      </c>
      <c r="C67" s="2">
        <v>19.531300000000002</v>
      </c>
      <c r="D67" s="2">
        <v>316.52300000000002</v>
      </c>
      <c r="E67" s="2">
        <v>296.65480000000002</v>
      </c>
      <c r="F67" s="2">
        <v>0.37084600000000001</v>
      </c>
      <c r="G67" s="2"/>
      <c r="H67" s="2">
        <v>426.70760000000001</v>
      </c>
      <c r="I67" s="2">
        <v>649.22670000000005</v>
      </c>
      <c r="J67" s="2">
        <f>BAU!H67-H67</f>
        <v>0</v>
      </c>
      <c r="K67" s="2">
        <f>BAU!I67-I67</f>
        <v>0</v>
      </c>
    </row>
    <row r="68" spans="1:11" x14ac:dyDescent="0.2">
      <c r="A68" s="1">
        <v>1958</v>
      </c>
      <c r="B68" s="2">
        <v>13.60806</v>
      </c>
      <c r="C68" s="2">
        <v>20.063479999999998</v>
      </c>
      <c r="D68" s="2">
        <v>317.38099999999997</v>
      </c>
      <c r="E68" s="2">
        <v>296.76780000000002</v>
      </c>
      <c r="F68" s="2">
        <v>0.38838200000000001</v>
      </c>
      <c r="G68" s="2"/>
      <c r="H68" s="2">
        <v>440.45740000000001</v>
      </c>
      <c r="I68" s="2">
        <v>668.95759999999996</v>
      </c>
      <c r="J68" s="2">
        <f>BAU!H68-H68</f>
        <v>0</v>
      </c>
      <c r="K68" s="2">
        <f>BAU!I68-I68</f>
        <v>0</v>
      </c>
    </row>
    <row r="69" spans="1:11" x14ac:dyDescent="0.2">
      <c r="A69" s="1">
        <v>1959</v>
      </c>
      <c r="B69" s="2">
        <v>13.587440000000001</v>
      </c>
      <c r="C69" s="2">
        <v>20.125879999999999</v>
      </c>
      <c r="D69" s="2">
        <v>318.24560000000002</v>
      </c>
      <c r="E69" s="2">
        <v>296.88409999999999</v>
      </c>
      <c r="F69" s="2">
        <v>0.40179799999999999</v>
      </c>
      <c r="G69" s="2"/>
      <c r="H69" s="2">
        <v>454.4674</v>
      </c>
      <c r="I69" s="2">
        <v>689.04459999999995</v>
      </c>
      <c r="J69" s="2">
        <f>BAU!H69-H69</f>
        <v>0</v>
      </c>
      <c r="K69" s="2">
        <f>BAU!I69-I69</f>
        <v>0</v>
      </c>
    </row>
    <row r="70" spans="1:11" x14ac:dyDescent="0.2">
      <c r="A70" s="1">
        <v>1960</v>
      </c>
      <c r="B70" s="2">
        <v>14.02257</v>
      </c>
      <c r="C70" s="2">
        <v>20.68873</v>
      </c>
      <c r="D70" s="2">
        <v>319.10079999999999</v>
      </c>
      <c r="E70" s="2">
        <v>296.9873</v>
      </c>
      <c r="F70" s="2">
        <v>0.407109</v>
      </c>
      <c r="G70" s="2"/>
      <c r="H70" s="2">
        <v>468.63380000000001</v>
      </c>
      <c r="I70" s="2">
        <v>709.38149999999996</v>
      </c>
      <c r="J70" s="2">
        <f>BAU!H70-H70</f>
        <v>0</v>
      </c>
      <c r="K70" s="2">
        <f>BAU!I70-I70</f>
        <v>0</v>
      </c>
    </row>
    <row r="71" spans="1:11" x14ac:dyDescent="0.2">
      <c r="A71" s="1">
        <v>1961</v>
      </c>
      <c r="B71" s="2">
        <v>14.321910000000001</v>
      </c>
      <c r="C71" s="2">
        <v>21.223179999999999</v>
      </c>
      <c r="D71" s="2">
        <v>319.96510000000001</v>
      </c>
      <c r="E71" s="2">
        <v>297.17630000000003</v>
      </c>
      <c r="F71" s="2">
        <v>0.398706</v>
      </c>
      <c r="G71" s="2"/>
      <c r="H71" s="2">
        <v>483.1934</v>
      </c>
      <c r="I71" s="2">
        <v>730.27059999999994</v>
      </c>
      <c r="J71" s="2">
        <f>BAU!H71-H71</f>
        <v>0</v>
      </c>
      <c r="K71" s="2">
        <f>BAU!I71-I71</f>
        <v>0</v>
      </c>
    </row>
    <row r="72" spans="1:11" x14ac:dyDescent="0.2">
      <c r="A72" s="1">
        <v>1962</v>
      </c>
      <c r="B72" s="2">
        <v>14.6305</v>
      </c>
      <c r="C72" s="2">
        <v>21.748049999999999</v>
      </c>
      <c r="D72" s="2">
        <v>320.81740000000002</v>
      </c>
      <c r="E72" s="2">
        <v>297.39179999999999</v>
      </c>
      <c r="F72" s="2">
        <v>0.37929800000000002</v>
      </c>
      <c r="G72" s="2"/>
      <c r="H72" s="2">
        <v>498.06509999999997</v>
      </c>
      <c r="I72" s="2">
        <v>751.69069999999999</v>
      </c>
      <c r="J72" s="2">
        <f>BAU!H72-H72</f>
        <v>0</v>
      </c>
      <c r="K72" s="2">
        <f>BAU!I72-I72</f>
        <v>0</v>
      </c>
    </row>
    <row r="73" spans="1:11" x14ac:dyDescent="0.2">
      <c r="A73" s="1">
        <v>1963</v>
      </c>
      <c r="B73" s="2">
        <v>15.22556</v>
      </c>
      <c r="C73" s="2">
        <v>22.587620000000001</v>
      </c>
      <c r="D73" s="2">
        <v>321.66930000000002</v>
      </c>
      <c r="E73" s="2">
        <v>297.64019999999999</v>
      </c>
      <c r="F73" s="2">
        <v>0.33265499999999998</v>
      </c>
      <c r="G73" s="2"/>
      <c r="H73" s="2">
        <v>513.36210000000005</v>
      </c>
      <c r="I73" s="2">
        <v>773.75350000000003</v>
      </c>
      <c r="J73" s="2">
        <f>BAU!H73-H73</f>
        <v>0</v>
      </c>
      <c r="K73" s="2">
        <f>BAU!I73-I73</f>
        <v>0</v>
      </c>
    </row>
    <row r="74" spans="1:11" x14ac:dyDescent="0.2">
      <c r="A74" s="1">
        <v>1964</v>
      </c>
      <c r="B74" s="2">
        <v>15.792310000000001</v>
      </c>
      <c r="C74" s="2">
        <v>23.403600000000001</v>
      </c>
      <c r="D74" s="2">
        <v>322.48750000000001</v>
      </c>
      <c r="E74" s="2">
        <v>297.89819999999997</v>
      </c>
      <c r="F74" s="2">
        <v>0.23200299999999999</v>
      </c>
      <c r="G74" s="2"/>
      <c r="H74" s="2">
        <v>529.25429999999994</v>
      </c>
      <c r="I74" s="2">
        <v>796.6472</v>
      </c>
      <c r="J74" s="2">
        <f>BAU!H74-H74</f>
        <v>0</v>
      </c>
      <c r="K74" s="2">
        <f>BAU!I74-I74</f>
        <v>0</v>
      </c>
    </row>
    <row r="75" spans="1:11" x14ac:dyDescent="0.2">
      <c r="A75" s="1">
        <v>1965</v>
      </c>
      <c r="B75" s="2">
        <v>16.34882</v>
      </c>
      <c r="C75" s="2">
        <v>24.197569999999999</v>
      </c>
      <c r="D75" s="2">
        <v>323.26389999999998</v>
      </c>
      <c r="E75" s="2">
        <v>298.1551</v>
      </c>
      <c r="F75" s="2">
        <v>0.14637900000000001</v>
      </c>
      <c r="G75" s="2"/>
      <c r="H75" s="2">
        <v>545.7201</v>
      </c>
      <c r="I75" s="2">
        <v>820.34839999999997</v>
      </c>
      <c r="J75" s="2">
        <f>BAU!H75-H75</f>
        <v>0</v>
      </c>
      <c r="K75" s="2">
        <f>BAU!I75-I75</f>
        <v>0</v>
      </c>
    </row>
    <row r="76" spans="1:11" x14ac:dyDescent="0.2">
      <c r="A76" s="1">
        <v>1966</v>
      </c>
      <c r="B76" s="2">
        <v>16.990010000000002</v>
      </c>
      <c r="C76" s="2">
        <v>25.072849999999999</v>
      </c>
      <c r="D76" s="2">
        <v>324.10680000000002</v>
      </c>
      <c r="E76" s="2">
        <v>298.6447</v>
      </c>
      <c r="F76" s="2">
        <v>0.13808000000000001</v>
      </c>
      <c r="G76" s="2"/>
      <c r="H76" s="2">
        <v>562.78420000000006</v>
      </c>
      <c r="I76" s="2">
        <v>844.87429999999995</v>
      </c>
      <c r="J76" s="2">
        <f>BAU!H76-H76</f>
        <v>0</v>
      </c>
      <c r="K76" s="2">
        <f>BAU!I76-I76</f>
        <v>0</v>
      </c>
    </row>
    <row r="77" spans="1:11" x14ac:dyDescent="0.2">
      <c r="A77" s="1">
        <v>1967</v>
      </c>
      <c r="B77" s="2">
        <v>17.383559999999999</v>
      </c>
      <c r="C77" s="2">
        <v>25.68167</v>
      </c>
      <c r="D77" s="2">
        <v>325.05430000000001</v>
      </c>
      <c r="E77" s="2">
        <v>299.24540000000002</v>
      </c>
      <c r="F77" s="2">
        <v>0.16950799999999999</v>
      </c>
      <c r="G77" s="2"/>
      <c r="H77" s="2">
        <v>580.40589999999997</v>
      </c>
      <c r="I77" s="2">
        <v>870.17539999999997</v>
      </c>
      <c r="J77" s="2">
        <f>BAU!H77-H77</f>
        <v>0</v>
      </c>
      <c r="K77" s="2">
        <f>BAU!I77-I77</f>
        <v>0</v>
      </c>
    </row>
    <row r="78" spans="1:11" x14ac:dyDescent="0.2">
      <c r="A78" s="1">
        <v>1968</v>
      </c>
      <c r="B78" s="2">
        <v>17.788689999999999</v>
      </c>
      <c r="C78" s="2">
        <v>26.337350000000001</v>
      </c>
      <c r="D78" s="2">
        <v>326.07139999999998</v>
      </c>
      <c r="E78" s="2">
        <v>299.9452</v>
      </c>
      <c r="F78" s="2">
        <v>0.19767899999999999</v>
      </c>
      <c r="G78" s="2"/>
      <c r="H78" s="2">
        <v>598.43499999999995</v>
      </c>
      <c r="I78" s="2">
        <v>896.10299999999995</v>
      </c>
      <c r="J78" s="2">
        <f>BAU!H78-H78</f>
        <v>0</v>
      </c>
      <c r="K78" s="2">
        <f>BAU!I78-I78</f>
        <v>0</v>
      </c>
    </row>
    <row r="79" spans="1:11" x14ac:dyDescent="0.2">
      <c r="A79" s="1">
        <v>1969</v>
      </c>
      <c r="B79" s="2">
        <v>18.6525</v>
      </c>
      <c r="C79" s="2">
        <v>27.470549999999999</v>
      </c>
      <c r="D79" s="2">
        <v>327.13060000000002</v>
      </c>
      <c r="E79" s="2">
        <v>300.72449999999998</v>
      </c>
      <c r="F79" s="2">
        <v>0.19894200000000001</v>
      </c>
      <c r="G79" s="2"/>
      <c r="H79" s="2">
        <v>617.053</v>
      </c>
      <c r="I79" s="2">
        <v>922.86519999999996</v>
      </c>
      <c r="J79" s="2">
        <f>BAU!H79-H79</f>
        <v>0</v>
      </c>
      <c r="K79" s="2">
        <f>BAU!I79-I79</f>
        <v>0</v>
      </c>
    </row>
    <row r="80" spans="1:11" x14ac:dyDescent="0.2">
      <c r="A80" s="1">
        <v>1970</v>
      </c>
      <c r="B80" s="2">
        <v>19.586310000000001</v>
      </c>
      <c r="C80" s="2">
        <v>28.725940000000001</v>
      </c>
      <c r="D80" s="2">
        <v>328.25740000000002</v>
      </c>
      <c r="E80" s="2">
        <v>301.77800000000002</v>
      </c>
      <c r="F80" s="2">
        <v>0.208534</v>
      </c>
      <c r="G80" s="2"/>
      <c r="H80" s="2">
        <v>636.58510000000001</v>
      </c>
      <c r="I80" s="2">
        <v>950.8066</v>
      </c>
      <c r="J80" s="2">
        <f>BAU!H80-H80</f>
        <v>0</v>
      </c>
      <c r="K80" s="2">
        <f>BAU!I80-I80</f>
        <v>0</v>
      </c>
    </row>
    <row r="81" spans="1:11" x14ac:dyDescent="0.2">
      <c r="A81" s="1">
        <v>1971</v>
      </c>
      <c r="B81" s="2">
        <v>19.665870000000002</v>
      </c>
      <c r="C81" s="2">
        <v>28.478339999999999</v>
      </c>
      <c r="D81" s="2">
        <v>329.45580000000001</v>
      </c>
      <c r="E81" s="2">
        <v>303.36489999999998</v>
      </c>
      <c r="F81" s="2">
        <v>0.248443</v>
      </c>
      <c r="G81" s="2"/>
      <c r="H81" s="2">
        <v>656.75120000000004</v>
      </c>
      <c r="I81" s="2">
        <v>979.43960000000004</v>
      </c>
      <c r="J81" s="2">
        <f>BAU!H81-H81</f>
        <v>0</v>
      </c>
      <c r="K81" s="2">
        <f>BAU!I81-I81</f>
        <v>0</v>
      </c>
    </row>
    <row r="82" spans="1:11" x14ac:dyDescent="0.2">
      <c r="A82" s="1">
        <v>1972</v>
      </c>
      <c r="B82" s="2">
        <v>20.26305</v>
      </c>
      <c r="C82" s="2">
        <v>29.5093</v>
      </c>
      <c r="D82" s="2">
        <v>330.69369999999998</v>
      </c>
      <c r="E82" s="2">
        <v>305.01909999999998</v>
      </c>
      <c r="F82" s="2">
        <v>0.29436299999999999</v>
      </c>
      <c r="G82" s="2"/>
      <c r="H82" s="2">
        <v>677.18889999999999</v>
      </c>
      <c r="I82" s="2">
        <v>1008.3049999999999</v>
      </c>
      <c r="J82" s="2">
        <f>BAU!H82-H82</f>
        <v>0</v>
      </c>
      <c r="K82" s="2">
        <f>BAU!I82-I82</f>
        <v>0</v>
      </c>
    </row>
    <row r="83" spans="1:11" x14ac:dyDescent="0.2">
      <c r="A83" s="1">
        <v>1973</v>
      </c>
      <c r="B83" s="2">
        <v>21.132660000000001</v>
      </c>
      <c r="C83" s="2">
        <v>30.519970000000001</v>
      </c>
      <c r="D83" s="2">
        <v>332.0077</v>
      </c>
      <c r="E83" s="2">
        <v>306.93610000000001</v>
      </c>
      <c r="F83" s="2">
        <v>0.33087499999999997</v>
      </c>
      <c r="G83" s="2"/>
      <c r="H83" s="2">
        <v>698.34230000000002</v>
      </c>
      <c r="I83" s="2">
        <v>1038.193</v>
      </c>
      <c r="J83" s="2">
        <f>BAU!H83-H83</f>
        <v>0</v>
      </c>
      <c r="K83" s="2">
        <f>BAU!I83-I83</f>
        <v>0</v>
      </c>
    </row>
    <row r="84" spans="1:11" x14ac:dyDescent="0.2">
      <c r="A84" s="1">
        <v>1974</v>
      </c>
      <c r="B84" s="2">
        <v>21.070440000000001</v>
      </c>
      <c r="C84" s="2">
        <v>30.36834</v>
      </c>
      <c r="D84" s="2">
        <v>333.3467</v>
      </c>
      <c r="E84" s="2">
        <v>309.17950000000002</v>
      </c>
      <c r="F84" s="2">
        <v>0.34931400000000001</v>
      </c>
      <c r="G84" s="2"/>
      <c r="H84" s="2">
        <v>720.01829999999995</v>
      </c>
      <c r="I84" s="2">
        <v>1068.6559999999999</v>
      </c>
      <c r="J84" s="2">
        <f>BAU!H84-H84</f>
        <v>0</v>
      </c>
      <c r="K84" s="2">
        <f>BAU!I84-I84</f>
        <v>0</v>
      </c>
    </row>
    <row r="85" spans="1:11" x14ac:dyDescent="0.2">
      <c r="A85" s="1">
        <v>1975</v>
      </c>
      <c r="B85" s="2">
        <v>20.9895</v>
      </c>
      <c r="C85" s="2">
        <v>30.525870000000001</v>
      </c>
      <c r="D85" s="2">
        <v>334.62689999999998</v>
      </c>
      <c r="E85" s="2">
        <v>311.50749999999999</v>
      </c>
      <c r="F85" s="2">
        <v>0.34272900000000001</v>
      </c>
      <c r="G85" s="2"/>
      <c r="H85" s="2">
        <v>741.62710000000004</v>
      </c>
      <c r="I85" s="2">
        <v>1099.0830000000001</v>
      </c>
      <c r="J85" s="2">
        <f>BAU!H85-H85</f>
        <v>0</v>
      </c>
      <c r="K85" s="2">
        <f>BAU!I85-I85</f>
        <v>0</v>
      </c>
    </row>
    <row r="86" spans="1:11" x14ac:dyDescent="0.2">
      <c r="A86" s="1">
        <v>1976</v>
      </c>
      <c r="B86" s="2">
        <v>22.109100000000002</v>
      </c>
      <c r="C86" s="2">
        <v>31.93121</v>
      </c>
      <c r="D86" s="2">
        <v>335.88900000000001</v>
      </c>
      <c r="E86" s="2">
        <v>313.92959999999999</v>
      </c>
      <c r="F86" s="2">
        <v>0.33078200000000002</v>
      </c>
      <c r="G86" s="2"/>
      <c r="H86" s="2">
        <v>763.61900000000003</v>
      </c>
      <c r="I86" s="2">
        <v>1130.136</v>
      </c>
      <c r="J86" s="2">
        <f>BAU!H86-H86</f>
        <v>0</v>
      </c>
      <c r="K86" s="2">
        <f>BAU!I86-I86</f>
        <v>0</v>
      </c>
    </row>
    <row r="87" spans="1:11" x14ac:dyDescent="0.2">
      <c r="A87" s="1">
        <v>1977</v>
      </c>
      <c r="B87" s="2">
        <v>22.644189999999998</v>
      </c>
      <c r="C87" s="2">
        <v>32.782339999999998</v>
      </c>
      <c r="D87" s="2">
        <v>337.245</v>
      </c>
      <c r="E87" s="2">
        <v>316.50409999999999</v>
      </c>
      <c r="F87" s="2">
        <v>0.35588399999999998</v>
      </c>
      <c r="G87" s="2"/>
      <c r="H87" s="2">
        <v>786.52660000000003</v>
      </c>
      <c r="I87" s="2">
        <v>1162.3869999999999</v>
      </c>
      <c r="J87" s="2">
        <f>BAU!H87-H87</f>
        <v>0</v>
      </c>
      <c r="K87" s="2">
        <f>BAU!I87-I87</f>
        <v>0</v>
      </c>
    </row>
    <row r="88" spans="1:11" x14ac:dyDescent="0.2">
      <c r="A88" s="1">
        <v>1978</v>
      </c>
      <c r="B88" s="2">
        <v>23.342009999999998</v>
      </c>
      <c r="C88" s="2">
        <v>33.521450000000002</v>
      </c>
      <c r="D88" s="2">
        <v>338.67230000000001</v>
      </c>
      <c r="E88" s="2">
        <v>319.16759999999999</v>
      </c>
      <c r="F88" s="2">
        <v>0.39118199999999997</v>
      </c>
      <c r="G88" s="2"/>
      <c r="H88" s="2">
        <v>810.04</v>
      </c>
      <c r="I88" s="2">
        <v>1195.4459999999999</v>
      </c>
      <c r="J88" s="2">
        <f>BAU!H88-H88</f>
        <v>0</v>
      </c>
      <c r="K88" s="2">
        <f>BAU!I88-I88</f>
        <v>0</v>
      </c>
    </row>
    <row r="89" spans="1:11" x14ac:dyDescent="0.2">
      <c r="A89" s="1">
        <v>1979</v>
      </c>
      <c r="B89" s="2">
        <v>23.707920000000001</v>
      </c>
      <c r="C89" s="2">
        <v>34.27908</v>
      </c>
      <c r="D89" s="2">
        <v>340.1506</v>
      </c>
      <c r="E89" s="2">
        <v>321.85419999999999</v>
      </c>
      <c r="F89" s="2">
        <v>0.42220099999999999</v>
      </c>
      <c r="G89" s="2"/>
      <c r="H89" s="2">
        <v>834.13369999999998</v>
      </c>
      <c r="I89" s="2">
        <v>1229.252</v>
      </c>
      <c r="J89" s="2">
        <f>BAU!H89-H89</f>
        <v>0</v>
      </c>
      <c r="K89" s="2">
        <f>BAU!I89-I89</f>
        <v>0</v>
      </c>
    </row>
    <row r="90" spans="1:11" x14ac:dyDescent="0.2">
      <c r="A90" s="1">
        <v>1980</v>
      </c>
      <c r="B90" s="2">
        <v>23.45485</v>
      </c>
      <c r="C90" s="2">
        <v>34.10228</v>
      </c>
      <c r="D90" s="2">
        <v>341.6182</v>
      </c>
      <c r="E90" s="2">
        <v>324.48849999999999</v>
      </c>
      <c r="F90" s="2">
        <v>0.45358100000000001</v>
      </c>
      <c r="G90" s="2"/>
      <c r="H90" s="2">
        <v>858.37429999999995</v>
      </c>
      <c r="I90" s="2">
        <v>1263.4649999999999</v>
      </c>
      <c r="J90" s="2">
        <f>BAU!H90-H90</f>
        <v>0</v>
      </c>
      <c r="K90" s="2">
        <f>BAU!I90-I90</f>
        <v>0</v>
      </c>
    </row>
    <row r="91" spans="1:11" x14ac:dyDescent="0.2">
      <c r="A91" s="1">
        <v>1981</v>
      </c>
      <c r="B91" s="2">
        <v>23.016999999999999</v>
      </c>
      <c r="C91" s="2">
        <v>33.392270000000003</v>
      </c>
      <c r="D91" s="2">
        <v>343.03019999999998</v>
      </c>
      <c r="E91" s="2">
        <v>326.94630000000001</v>
      </c>
      <c r="F91" s="2">
        <v>0.48717199999999999</v>
      </c>
      <c r="G91" s="2"/>
      <c r="H91" s="2">
        <v>882.28959999999995</v>
      </c>
      <c r="I91" s="2">
        <v>1297.3009999999999</v>
      </c>
      <c r="J91" s="2">
        <f>BAU!H91-H91</f>
        <v>0</v>
      </c>
      <c r="K91" s="2">
        <f>BAU!I91-I91</f>
        <v>0</v>
      </c>
    </row>
    <row r="92" spans="1:11" x14ac:dyDescent="0.2">
      <c r="A92" s="1">
        <v>1982</v>
      </c>
      <c r="B92" s="2">
        <v>23.585360000000001</v>
      </c>
      <c r="C92" s="2">
        <v>34.65361</v>
      </c>
      <c r="D92" s="2">
        <v>344.40949999999998</v>
      </c>
      <c r="E92" s="2">
        <v>329.25810000000001</v>
      </c>
      <c r="F92" s="2">
        <v>0.47299200000000002</v>
      </c>
      <c r="G92" s="2"/>
      <c r="H92" s="2">
        <v>906.15170000000001</v>
      </c>
      <c r="I92" s="2">
        <v>1331.1659999999999</v>
      </c>
      <c r="J92" s="2">
        <f>BAU!H92-H92</f>
        <v>0</v>
      </c>
      <c r="K92" s="2">
        <f>BAU!I92-I92</f>
        <v>0</v>
      </c>
    </row>
    <row r="93" spans="1:11" x14ac:dyDescent="0.2">
      <c r="A93" s="1">
        <v>1983</v>
      </c>
      <c r="B93" s="2">
        <v>23.977360000000001</v>
      </c>
      <c r="C93" s="2">
        <v>34.835039999999999</v>
      </c>
      <c r="D93" s="2">
        <v>345.72590000000002</v>
      </c>
      <c r="E93" s="2">
        <v>331.61059999999998</v>
      </c>
      <c r="F93" s="2">
        <v>0.37853500000000001</v>
      </c>
      <c r="G93" s="2"/>
      <c r="H93" s="2">
        <v>930.53740000000005</v>
      </c>
      <c r="I93" s="2">
        <v>1365.8879999999999</v>
      </c>
      <c r="J93" s="2">
        <f>BAU!H93-H93</f>
        <v>0</v>
      </c>
      <c r="K93" s="2">
        <f>BAU!I93-I93</f>
        <v>0</v>
      </c>
    </row>
    <row r="94" spans="1:11" x14ac:dyDescent="0.2">
      <c r="A94" s="1">
        <v>1984</v>
      </c>
      <c r="B94" s="2">
        <v>24.72184</v>
      </c>
      <c r="C94" s="2">
        <v>35.326050000000002</v>
      </c>
      <c r="D94" s="2">
        <v>346.9905</v>
      </c>
      <c r="E94" s="2">
        <v>333.97140000000002</v>
      </c>
      <c r="F94" s="2">
        <v>0.31515100000000001</v>
      </c>
      <c r="G94" s="2"/>
      <c r="H94" s="2">
        <v>955.43140000000005</v>
      </c>
      <c r="I94" s="2">
        <v>1400.9069999999999</v>
      </c>
      <c r="J94" s="2">
        <f>BAU!H94-H94</f>
        <v>0</v>
      </c>
      <c r="K94" s="2">
        <f>BAU!I94-I94</f>
        <v>0</v>
      </c>
    </row>
    <row r="95" spans="1:11" x14ac:dyDescent="0.2">
      <c r="A95" s="1">
        <v>1985</v>
      </c>
      <c r="B95" s="2">
        <v>25.50554</v>
      </c>
      <c r="C95" s="2">
        <v>36.187600000000003</v>
      </c>
      <c r="D95" s="2">
        <v>348.36759999999998</v>
      </c>
      <c r="E95" s="2">
        <v>336.53070000000002</v>
      </c>
      <c r="F95" s="2">
        <v>0.34005600000000002</v>
      </c>
      <c r="G95" s="2"/>
      <c r="H95" s="2">
        <v>981.07680000000005</v>
      </c>
      <c r="I95" s="2">
        <v>1436.556</v>
      </c>
      <c r="J95" s="2">
        <f>BAU!H95-H95</f>
        <v>0</v>
      </c>
      <c r="K95" s="2">
        <f>BAU!I95-I95</f>
        <v>0</v>
      </c>
    </row>
    <row r="96" spans="1:11" x14ac:dyDescent="0.2">
      <c r="A96" s="1">
        <v>1986</v>
      </c>
      <c r="B96" s="2">
        <v>25.851559999999999</v>
      </c>
      <c r="C96" s="2">
        <v>36.792999999999999</v>
      </c>
      <c r="D96" s="2">
        <v>349.85939999999999</v>
      </c>
      <c r="E96" s="2">
        <v>339.20209999999997</v>
      </c>
      <c r="F96" s="2">
        <v>0.38299</v>
      </c>
      <c r="G96" s="2"/>
      <c r="H96" s="2">
        <v>1007.352</v>
      </c>
      <c r="I96" s="2">
        <v>1472.97</v>
      </c>
      <c r="J96" s="2">
        <f>BAU!H96-H96</f>
        <v>0</v>
      </c>
      <c r="K96" s="2">
        <f>BAU!I96-I96</f>
        <v>0</v>
      </c>
    </row>
    <row r="97" spans="1:11" x14ac:dyDescent="0.2">
      <c r="A97" s="1">
        <v>1987</v>
      </c>
      <c r="B97" s="2">
        <v>26.619630000000001</v>
      </c>
      <c r="C97" s="2">
        <v>38.087150000000001</v>
      </c>
      <c r="D97" s="2">
        <v>351.41379999999998</v>
      </c>
      <c r="E97" s="2">
        <v>342.21629999999999</v>
      </c>
      <c r="F97" s="2">
        <v>0.42140300000000003</v>
      </c>
      <c r="G97" s="2"/>
      <c r="H97" s="2">
        <v>1034.1510000000001</v>
      </c>
      <c r="I97" s="2">
        <v>1510.249</v>
      </c>
      <c r="J97" s="2">
        <f>BAU!H97-H97</f>
        <v>0</v>
      </c>
      <c r="K97" s="2">
        <f>BAU!I97-I97</f>
        <v>0</v>
      </c>
    </row>
    <row r="98" spans="1:11" x14ac:dyDescent="0.2">
      <c r="A98" s="1">
        <v>1988</v>
      </c>
      <c r="B98" s="2">
        <v>27.564350000000001</v>
      </c>
      <c r="C98" s="2">
        <v>38.70279</v>
      </c>
      <c r="D98" s="2">
        <v>353.0616</v>
      </c>
      <c r="E98" s="2">
        <v>345.3374</v>
      </c>
      <c r="F98" s="2">
        <v>0.46414100000000003</v>
      </c>
      <c r="G98" s="2"/>
      <c r="H98" s="2">
        <v>1061.796</v>
      </c>
      <c r="I98" s="2">
        <v>1548.567</v>
      </c>
      <c r="J98" s="2">
        <f>BAU!H98-H98</f>
        <v>0</v>
      </c>
      <c r="K98" s="2">
        <f>BAU!I98-I98</f>
        <v>0</v>
      </c>
    </row>
    <row r="99" spans="1:11" x14ac:dyDescent="0.2">
      <c r="A99" s="1">
        <v>1989</v>
      </c>
      <c r="B99" s="2">
        <v>27.927330000000001</v>
      </c>
      <c r="C99" s="2">
        <v>39.307690000000001</v>
      </c>
      <c r="D99" s="2">
        <v>354.78570000000002</v>
      </c>
      <c r="E99" s="2">
        <v>348.4479</v>
      </c>
      <c r="F99" s="2">
        <v>0.511158</v>
      </c>
      <c r="G99" s="2"/>
      <c r="H99" s="2">
        <v>1090.1610000000001</v>
      </c>
      <c r="I99" s="2">
        <v>1587.4960000000001</v>
      </c>
      <c r="J99" s="2">
        <f>BAU!H99-H99</f>
        <v>0</v>
      </c>
      <c r="K99" s="2">
        <f>BAU!I99-I99</f>
        <v>0</v>
      </c>
    </row>
    <row r="100" spans="1:11" x14ac:dyDescent="0.2">
      <c r="A100" s="1">
        <v>1990</v>
      </c>
      <c r="B100" s="2">
        <v>27.638780000000001</v>
      </c>
      <c r="C100" s="2">
        <v>39.439079999999997</v>
      </c>
      <c r="D100" s="2">
        <v>356.5111</v>
      </c>
      <c r="E100" s="2">
        <v>351.60910000000001</v>
      </c>
      <c r="F100" s="2">
        <v>0.55751799999999996</v>
      </c>
      <c r="G100" s="2"/>
      <c r="H100" s="2">
        <v>1118.663</v>
      </c>
      <c r="I100" s="2">
        <v>1626.8530000000001</v>
      </c>
      <c r="J100" s="2">
        <f>BAU!H100-H100</f>
        <v>0</v>
      </c>
      <c r="K100" s="2">
        <f>BAU!I100-I100</f>
        <v>0</v>
      </c>
    </row>
    <row r="101" spans="1:11" x14ac:dyDescent="0.2">
      <c r="A101" s="1">
        <v>1991</v>
      </c>
      <c r="B101" s="2">
        <v>28.484929999999999</v>
      </c>
      <c r="C101" s="2">
        <v>40.3035</v>
      </c>
      <c r="D101" s="2">
        <v>358.22430000000003</v>
      </c>
      <c r="E101" s="2">
        <v>354.71850000000001</v>
      </c>
      <c r="F101" s="2">
        <v>0.55379199999999995</v>
      </c>
      <c r="G101" s="2"/>
      <c r="H101" s="2">
        <v>1147.32</v>
      </c>
      <c r="I101" s="2">
        <v>1666.617</v>
      </c>
      <c r="J101" s="2">
        <f>BAU!H101-H101</f>
        <v>0</v>
      </c>
      <c r="K101" s="2">
        <f>BAU!I101-I101</f>
        <v>0</v>
      </c>
    </row>
    <row r="102" spans="1:11" x14ac:dyDescent="0.2">
      <c r="A102" s="1">
        <v>1992</v>
      </c>
      <c r="B102" s="2">
        <v>27.72681</v>
      </c>
      <c r="C102" s="2">
        <v>39.888919999999999</v>
      </c>
      <c r="D102" s="2">
        <v>359.82560000000001</v>
      </c>
      <c r="E102" s="2">
        <v>357.62950000000001</v>
      </c>
      <c r="F102" s="2">
        <v>0.429836</v>
      </c>
      <c r="G102" s="2"/>
      <c r="H102" s="2">
        <v>1176.229</v>
      </c>
      <c r="I102" s="2">
        <v>1706.7650000000001</v>
      </c>
      <c r="J102" s="2">
        <f>BAU!H102-H102</f>
        <v>0</v>
      </c>
      <c r="K102" s="2">
        <f>BAU!I102-I102</f>
        <v>0</v>
      </c>
    </row>
    <row r="103" spans="1:11" x14ac:dyDescent="0.2">
      <c r="A103" s="1">
        <v>1993</v>
      </c>
      <c r="B103" s="2">
        <v>28.070969999999999</v>
      </c>
      <c r="C103" s="2">
        <v>39.590400000000002</v>
      </c>
      <c r="D103" s="2">
        <v>361.1875</v>
      </c>
      <c r="E103" s="2">
        <v>360.1927</v>
      </c>
      <c r="F103" s="2">
        <v>0.307035</v>
      </c>
      <c r="G103" s="2"/>
      <c r="H103" s="2">
        <v>1204.79</v>
      </c>
      <c r="I103" s="2">
        <v>1746.5419999999999</v>
      </c>
      <c r="J103" s="2">
        <f>BAU!H103-H103</f>
        <v>0</v>
      </c>
      <c r="K103" s="2">
        <f>BAU!I103-I103</f>
        <v>0</v>
      </c>
    </row>
    <row r="104" spans="1:11" x14ac:dyDescent="0.2">
      <c r="A104" s="1">
        <v>1994</v>
      </c>
      <c r="B104" s="2">
        <v>28.093440000000001</v>
      </c>
      <c r="C104" s="2">
        <v>39.872059999999998</v>
      </c>
      <c r="D104" s="2">
        <v>362.6087</v>
      </c>
      <c r="E104" s="2">
        <v>362.52809999999999</v>
      </c>
      <c r="F104" s="2">
        <v>0.33075199999999999</v>
      </c>
      <c r="G104" s="2"/>
      <c r="H104" s="2">
        <v>1233.5550000000001</v>
      </c>
      <c r="I104" s="2">
        <v>1786.2380000000001</v>
      </c>
      <c r="J104" s="2">
        <f>BAU!H104-H104</f>
        <v>0</v>
      </c>
      <c r="K104" s="2">
        <f>BAU!I104-I104</f>
        <v>0</v>
      </c>
    </row>
    <row r="105" spans="1:11" x14ac:dyDescent="0.2">
      <c r="A105" s="1">
        <v>1995</v>
      </c>
      <c r="B105" s="2">
        <v>28.45561</v>
      </c>
      <c r="C105" s="2">
        <v>40.203090000000003</v>
      </c>
      <c r="D105" s="2">
        <v>364.13839999999999</v>
      </c>
      <c r="E105" s="2">
        <v>364.94080000000002</v>
      </c>
      <c r="F105" s="2">
        <v>0.39428999999999997</v>
      </c>
      <c r="G105" s="2"/>
      <c r="H105" s="2">
        <v>1262.4760000000001</v>
      </c>
      <c r="I105" s="2">
        <v>1826.2339999999999</v>
      </c>
      <c r="J105" s="2">
        <f>BAU!H105-H105</f>
        <v>0</v>
      </c>
      <c r="K105" s="2">
        <f>BAU!I105-I105</f>
        <v>0</v>
      </c>
    </row>
    <row r="106" spans="1:11" x14ac:dyDescent="0.2">
      <c r="A106" s="1">
        <v>1996</v>
      </c>
      <c r="B106" s="2">
        <v>28.990749999999998</v>
      </c>
      <c r="C106" s="2">
        <v>40.79072</v>
      </c>
      <c r="D106" s="2">
        <v>365.76799999999997</v>
      </c>
      <c r="E106" s="2">
        <v>367.42579999999998</v>
      </c>
      <c r="F106" s="2">
        <v>0.45905699999999999</v>
      </c>
      <c r="G106" s="2"/>
      <c r="H106" s="2">
        <v>1291.819</v>
      </c>
      <c r="I106" s="2">
        <v>1866.6569999999999</v>
      </c>
      <c r="J106" s="2">
        <f>BAU!H106-H106</f>
        <v>0</v>
      </c>
      <c r="K106" s="2">
        <f>BAU!I106-I106</f>
        <v>0</v>
      </c>
    </row>
    <row r="107" spans="1:11" x14ac:dyDescent="0.2">
      <c r="A107" s="1">
        <v>1997</v>
      </c>
      <c r="B107" s="2">
        <v>28.90137</v>
      </c>
      <c r="C107" s="2">
        <v>41.79739</v>
      </c>
      <c r="D107" s="2">
        <v>367.44650000000001</v>
      </c>
      <c r="E107" s="2">
        <v>370.00779999999997</v>
      </c>
      <c r="F107" s="2">
        <v>0.51532999999999995</v>
      </c>
      <c r="G107" s="2"/>
      <c r="H107" s="2">
        <v>1321.489</v>
      </c>
      <c r="I107" s="2">
        <v>1907.825</v>
      </c>
      <c r="J107" s="2">
        <f>BAU!H107-H107</f>
        <v>0</v>
      </c>
      <c r="K107" s="2">
        <f>BAU!I107-I107</f>
        <v>0</v>
      </c>
    </row>
    <row r="108" spans="1:11" x14ac:dyDescent="0.2">
      <c r="A108" s="1">
        <v>1998</v>
      </c>
      <c r="B108" s="2">
        <v>28.647870000000001</v>
      </c>
      <c r="C108" s="2">
        <v>40.767409999999998</v>
      </c>
      <c r="D108" s="2">
        <v>369.1071</v>
      </c>
      <c r="E108" s="2">
        <v>372.61099999999999</v>
      </c>
      <c r="F108" s="2">
        <v>0.56586999999999998</v>
      </c>
      <c r="G108" s="2"/>
      <c r="H108" s="2">
        <v>1351.03</v>
      </c>
      <c r="I108" s="2">
        <v>1949.2370000000001</v>
      </c>
      <c r="J108" s="2">
        <f>BAU!H108-H108</f>
        <v>0</v>
      </c>
      <c r="K108" s="2">
        <f>BAU!I108-I108</f>
        <v>0</v>
      </c>
    </row>
    <row r="109" spans="1:11" x14ac:dyDescent="0.2">
      <c r="A109" s="1">
        <v>1999</v>
      </c>
      <c r="B109" s="2">
        <v>28.791370000000001</v>
      </c>
      <c r="C109" s="2">
        <v>40.610320000000002</v>
      </c>
      <c r="D109" s="2">
        <v>370.7577</v>
      </c>
      <c r="E109" s="2">
        <v>375.03379999999999</v>
      </c>
      <c r="F109" s="2">
        <v>0.61320300000000005</v>
      </c>
      <c r="G109" s="2"/>
      <c r="H109" s="2">
        <v>1380.425</v>
      </c>
      <c r="I109" s="2">
        <v>1989.9449999999999</v>
      </c>
      <c r="J109" s="2">
        <f>BAU!H109-H109</f>
        <v>0</v>
      </c>
      <c r="K109" s="2">
        <f>BAU!I109-I109</f>
        <v>0</v>
      </c>
    </row>
    <row r="110" spans="1:11" x14ac:dyDescent="0.2">
      <c r="A110" s="1">
        <v>2000</v>
      </c>
      <c r="B110" s="2">
        <v>29.360859999999999</v>
      </c>
      <c r="C110" s="2">
        <v>41.12321</v>
      </c>
      <c r="D110" s="2">
        <v>372.44529999999997</v>
      </c>
      <c r="E110" s="2">
        <v>377.22370000000001</v>
      </c>
      <c r="F110" s="2">
        <v>0.65589600000000003</v>
      </c>
      <c r="G110" s="2">
        <v>0</v>
      </c>
      <c r="H110" s="2">
        <v>1410.1110000000001</v>
      </c>
      <c r="I110" s="2">
        <v>2030.748</v>
      </c>
      <c r="J110" s="2">
        <f>BAU!H110-H110</f>
        <v>0</v>
      </c>
      <c r="K110" s="2">
        <f>BAU!I110-I110</f>
        <v>0</v>
      </c>
    </row>
    <row r="111" spans="1:11" x14ac:dyDescent="0.2">
      <c r="A111" s="1">
        <v>2001</v>
      </c>
      <c r="B111" s="2">
        <v>29.400069999999999</v>
      </c>
      <c r="C111" s="2">
        <v>41.368789999999997</v>
      </c>
      <c r="D111" s="2">
        <v>374.16860000000003</v>
      </c>
      <c r="E111" s="2">
        <v>379.1619</v>
      </c>
      <c r="F111" s="2">
        <v>0.69222399999999995</v>
      </c>
      <c r="G111" s="2">
        <v>2.821526</v>
      </c>
      <c r="H111" s="2">
        <v>1440.17</v>
      </c>
      <c r="I111" s="2">
        <v>2071.9630000000002</v>
      </c>
      <c r="J111" s="2">
        <f>BAU!H111-H111</f>
        <v>0</v>
      </c>
      <c r="K111" s="2">
        <f>BAU!I111-I111</f>
        <v>0</v>
      </c>
    </row>
    <row r="112" spans="1:11" x14ac:dyDescent="0.2">
      <c r="A112" s="1">
        <v>2002</v>
      </c>
      <c r="B112" s="2">
        <v>30.287279999999999</v>
      </c>
      <c r="C112" s="2">
        <v>42.716209999999997</v>
      </c>
      <c r="D112" s="2">
        <v>375.92</v>
      </c>
      <c r="E112" s="2">
        <v>381.09899999999999</v>
      </c>
      <c r="F112" s="2">
        <v>0.72114</v>
      </c>
      <c r="G112" s="2">
        <v>6.2071719999999999</v>
      </c>
      <c r="H112" s="2">
        <v>1470.6020000000001</v>
      </c>
      <c r="I112" s="2">
        <v>2113.837</v>
      </c>
      <c r="J112" s="2">
        <f>BAU!H112-H112</f>
        <v>0</v>
      </c>
      <c r="K112" s="2">
        <f>BAU!I112-I112</f>
        <v>0</v>
      </c>
    </row>
    <row r="113" spans="1:11" x14ac:dyDescent="0.2">
      <c r="A113" s="1">
        <v>2003</v>
      </c>
      <c r="B113" s="2">
        <v>31.70542</v>
      </c>
      <c r="C113" s="2">
        <v>44.235039999999998</v>
      </c>
      <c r="D113" s="2">
        <v>377.7824</v>
      </c>
      <c r="E113" s="2">
        <v>383.15600000000001</v>
      </c>
      <c r="F113" s="2">
        <v>0.74423399999999995</v>
      </c>
      <c r="G113" s="2">
        <v>10.03633</v>
      </c>
      <c r="H113" s="2">
        <v>1502.134</v>
      </c>
      <c r="I113" s="2">
        <v>2157.123</v>
      </c>
      <c r="J113" s="2">
        <f>BAU!H113-H113</f>
        <v>0</v>
      </c>
      <c r="K113" s="2">
        <f>BAU!I113-I113</f>
        <v>0</v>
      </c>
    </row>
    <row r="114" spans="1:11" x14ac:dyDescent="0.2">
      <c r="A114" s="1">
        <v>2004</v>
      </c>
      <c r="B114" s="2">
        <v>33.186489999999999</v>
      </c>
      <c r="C114" s="2">
        <v>46.201709999999999</v>
      </c>
      <c r="D114" s="2">
        <v>379.78739999999999</v>
      </c>
      <c r="E114" s="2">
        <v>385.4502</v>
      </c>
      <c r="F114" s="2">
        <v>0.76221000000000005</v>
      </c>
      <c r="G114" s="2">
        <v>14.24948</v>
      </c>
      <c r="H114" s="2">
        <v>1535.1210000000001</v>
      </c>
      <c r="I114" s="2">
        <v>2202.0949999999998</v>
      </c>
      <c r="J114" s="2">
        <f>BAU!H114-H114</f>
        <v>0</v>
      </c>
      <c r="K114" s="2">
        <f>BAU!I114-I114</f>
        <v>0</v>
      </c>
    </row>
    <row r="115" spans="1:11" x14ac:dyDescent="0.2">
      <c r="A115" s="1">
        <v>2005</v>
      </c>
      <c r="B115" s="2">
        <v>33.721139999999998</v>
      </c>
      <c r="C115" s="2">
        <v>47.111040000000003</v>
      </c>
      <c r="D115" s="2">
        <v>381.88510000000002</v>
      </c>
      <c r="E115" s="2">
        <v>387.90820000000002</v>
      </c>
      <c r="F115" s="2">
        <v>0.77566000000000002</v>
      </c>
      <c r="G115" s="2">
        <v>18.771180000000001</v>
      </c>
      <c r="H115" s="2">
        <v>1569.258</v>
      </c>
      <c r="I115" s="2">
        <v>2248.6379999999999</v>
      </c>
      <c r="J115" s="2">
        <f>BAU!H115-H115</f>
        <v>0</v>
      </c>
      <c r="K115" s="2">
        <f>BAU!I115-I115</f>
        <v>0</v>
      </c>
    </row>
    <row r="116" spans="1:11" x14ac:dyDescent="0.2">
      <c r="A116" s="1">
        <v>2006</v>
      </c>
      <c r="B116" s="2">
        <v>35.053229999999999</v>
      </c>
      <c r="C116" s="2">
        <v>47.977339999999998</v>
      </c>
      <c r="D116" s="2">
        <v>383.95330000000001</v>
      </c>
      <c r="E116" s="2">
        <v>390.40300000000002</v>
      </c>
      <c r="F116" s="2">
        <v>0.78548200000000001</v>
      </c>
      <c r="G116" s="2">
        <v>23.5702</v>
      </c>
      <c r="H116" s="2">
        <v>1603.5630000000001</v>
      </c>
      <c r="I116" s="2">
        <v>2295.806</v>
      </c>
      <c r="J116" s="2">
        <f>BAU!H116-H116</f>
        <v>0</v>
      </c>
      <c r="K116" s="2">
        <f>BAU!I116-I116</f>
        <v>0</v>
      </c>
    </row>
    <row r="117" spans="1:11" x14ac:dyDescent="0.2">
      <c r="A117" s="1">
        <v>2007</v>
      </c>
      <c r="B117" s="2">
        <v>35.969340000000003</v>
      </c>
      <c r="C117" s="2">
        <v>49.20158</v>
      </c>
      <c r="D117" s="2">
        <v>386.07659999999998</v>
      </c>
      <c r="E117" s="2">
        <v>393.06869999999998</v>
      </c>
      <c r="F117" s="2">
        <v>0.79397799999999996</v>
      </c>
      <c r="G117" s="2">
        <v>28.496300000000002</v>
      </c>
      <c r="H117" s="2">
        <v>1638.64</v>
      </c>
      <c r="I117" s="2">
        <v>2344.2420000000002</v>
      </c>
      <c r="J117" s="2">
        <f>BAU!H117-H117</f>
        <v>0</v>
      </c>
      <c r="K117" s="2">
        <f>BAU!I117-I117</f>
        <v>0</v>
      </c>
    </row>
    <row r="118" spans="1:11" x14ac:dyDescent="0.2">
      <c r="A118" s="1">
        <v>2008</v>
      </c>
      <c r="B118" s="2">
        <v>36.478720000000003</v>
      </c>
      <c r="C118" s="2">
        <v>49.485570000000003</v>
      </c>
      <c r="D118" s="2">
        <v>388.25470000000001</v>
      </c>
      <c r="E118" s="2">
        <v>395.7826</v>
      </c>
      <c r="F118" s="2">
        <v>0.80239199999999999</v>
      </c>
      <c r="G118" s="2">
        <v>33.503279999999997</v>
      </c>
      <c r="H118" s="2">
        <v>1674.4960000000001</v>
      </c>
      <c r="I118" s="2">
        <v>2393.5500000000002</v>
      </c>
      <c r="J118" s="2">
        <f>BAU!H118-H118</f>
        <v>0</v>
      </c>
      <c r="K118" s="2">
        <f>BAU!I118-I118</f>
        <v>0</v>
      </c>
    </row>
    <row r="119" spans="1:11" x14ac:dyDescent="0.2">
      <c r="A119" s="1">
        <v>2009</v>
      </c>
      <c r="B119" s="2">
        <v>36.310029999999998</v>
      </c>
      <c r="C119" s="2">
        <v>49.46152</v>
      </c>
      <c r="D119" s="2">
        <v>390.42680000000001</v>
      </c>
      <c r="E119" s="2">
        <v>398.41699999999997</v>
      </c>
      <c r="F119" s="2">
        <v>0.81143500000000002</v>
      </c>
      <c r="G119" s="2">
        <v>38.507959999999997</v>
      </c>
      <c r="H119" s="2">
        <v>1710.616</v>
      </c>
      <c r="I119" s="2">
        <v>2443.027</v>
      </c>
      <c r="J119" s="2">
        <f>BAU!H119-H119</f>
        <v>0</v>
      </c>
      <c r="K119" s="2">
        <f>BAU!I119-I119</f>
        <v>0</v>
      </c>
    </row>
    <row r="120" spans="1:11" x14ac:dyDescent="0.2">
      <c r="A120" s="1">
        <v>2010</v>
      </c>
      <c r="B120" s="2">
        <v>36.656489999999998</v>
      </c>
      <c r="C120" s="2">
        <v>49.931800000000003</v>
      </c>
      <c r="D120" s="2">
        <v>392.57100000000003</v>
      </c>
      <c r="E120" s="2">
        <v>401.08150000000001</v>
      </c>
      <c r="F120" s="2">
        <v>0.82221200000000005</v>
      </c>
      <c r="G120" s="2">
        <v>43.542630000000003</v>
      </c>
      <c r="H120" s="2">
        <v>1746.768</v>
      </c>
      <c r="I120" s="2">
        <v>2492.665</v>
      </c>
      <c r="J120" s="2">
        <f>BAU!H120-H120</f>
        <v>3.1999999999925421E-2</v>
      </c>
      <c r="K120" s="2">
        <f>BAU!I120-I120</f>
        <v>3.9000000000214641E-2</v>
      </c>
    </row>
    <row r="121" spans="1:11" x14ac:dyDescent="0.2">
      <c r="A121" s="1">
        <v>2011</v>
      </c>
      <c r="B121" s="2">
        <v>37.449199999999998</v>
      </c>
      <c r="C121" s="2">
        <v>50.948529999999998</v>
      </c>
      <c r="D121" s="2">
        <v>394.75619999999998</v>
      </c>
      <c r="E121" s="2">
        <v>404.02440000000001</v>
      </c>
      <c r="F121" s="2">
        <v>0.83721199999999996</v>
      </c>
      <c r="G121" s="2">
        <v>48.411209999999997</v>
      </c>
      <c r="H121" s="2">
        <v>1783.4480000000001</v>
      </c>
      <c r="I121" s="2">
        <v>2542.9780000000001</v>
      </c>
      <c r="J121" s="2">
        <f>BAU!H121-H121</f>
        <v>0.16300000000001091</v>
      </c>
      <c r="K121" s="2">
        <f>BAU!I121-I121</f>
        <v>0.20100000000002183</v>
      </c>
    </row>
    <row r="122" spans="1:11" x14ac:dyDescent="0.2">
      <c r="A122" s="1">
        <v>2012</v>
      </c>
      <c r="B122" s="2">
        <v>38.242730000000002</v>
      </c>
      <c r="C122" s="2">
        <v>51.96649</v>
      </c>
      <c r="D122" s="2">
        <v>397.01830000000001</v>
      </c>
      <c r="E122" s="2">
        <v>407.26150000000001</v>
      </c>
      <c r="F122" s="2">
        <v>0.86613799999999996</v>
      </c>
      <c r="G122" s="2">
        <v>52.992840000000001</v>
      </c>
      <c r="H122" s="2">
        <v>1820.9449999999999</v>
      </c>
      <c r="I122" s="2">
        <v>2594.308</v>
      </c>
      <c r="J122" s="2">
        <f>BAU!H122-H122</f>
        <v>0.41900000000009641</v>
      </c>
      <c r="K122" s="2">
        <f>BAU!I122-I122</f>
        <v>0.5180000000000291</v>
      </c>
    </row>
    <row r="123" spans="1:11" x14ac:dyDescent="0.2">
      <c r="A123" s="1">
        <v>2013</v>
      </c>
      <c r="B123" s="2">
        <v>39.03698</v>
      </c>
      <c r="C123" s="2">
        <v>52.985500000000002</v>
      </c>
      <c r="D123" s="2">
        <v>399.3802</v>
      </c>
      <c r="E123" s="2">
        <v>410.64389999999997</v>
      </c>
      <c r="F123" s="2">
        <v>0.91317499999999996</v>
      </c>
      <c r="G123" s="2">
        <v>56.619370000000004</v>
      </c>
      <c r="H123" s="2">
        <v>1859.259</v>
      </c>
      <c r="I123" s="2">
        <v>2646.6559999999999</v>
      </c>
      <c r="J123" s="2">
        <f>BAU!H123-H123</f>
        <v>0.79999999999995453</v>
      </c>
      <c r="K123" s="2">
        <f>BAU!I123-I123</f>
        <v>0.98900000000003274</v>
      </c>
    </row>
    <row r="124" spans="1:11" x14ac:dyDescent="0.2">
      <c r="A124" s="1">
        <v>2014</v>
      </c>
      <c r="B124" s="2">
        <v>39.83182</v>
      </c>
      <c r="C124" s="2">
        <v>54.005420000000001</v>
      </c>
      <c r="D124" s="2">
        <v>401.82889999999998</v>
      </c>
      <c r="E124" s="2">
        <v>414.15699999999998</v>
      </c>
      <c r="F124" s="2">
        <v>0.95496199999999998</v>
      </c>
      <c r="G124" s="2">
        <v>60.66048</v>
      </c>
      <c r="H124" s="2">
        <v>1898.3920000000001</v>
      </c>
      <c r="I124" s="2">
        <v>2700.0239999999999</v>
      </c>
      <c r="J124" s="2">
        <f>BAU!H124-H124</f>
        <v>1.3039999999998599</v>
      </c>
      <c r="K124" s="2">
        <f>BAU!I124-I124</f>
        <v>1.6110000000003311</v>
      </c>
    </row>
    <row r="125" spans="1:11" x14ac:dyDescent="0.2">
      <c r="A125" s="1">
        <v>2015</v>
      </c>
      <c r="B125" s="2">
        <v>39.436309999999999</v>
      </c>
      <c r="C125" s="2">
        <v>53.330550000000002</v>
      </c>
      <c r="D125" s="2">
        <v>404.2953</v>
      </c>
      <c r="E125" s="2">
        <v>417.66219999999998</v>
      </c>
      <c r="F125" s="2">
        <v>0.992923</v>
      </c>
      <c r="G125" s="2">
        <v>65.129300000000001</v>
      </c>
      <c r="H125" s="2">
        <v>1937.8869999999999</v>
      </c>
      <c r="I125" s="2">
        <v>2753.7759999999998</v>
      </c>
      <c r="J125" s="2">
        <f>BAU!H125-H125</f>
        <v>2.3890000000001237</v>
      </c>
      <c r="K125" s="2">
        <f>BAU!I125-I125</f>
        <v>3.0210000000001855</v>
      </c>
    </row>
    <row r="126" spans="1:11" x14ac:dyDescent="0.2">
      <c r="A126" s="1">
        <v>2016</v>
      </c>
      <c r="B126" s="2">
        <v>39.039540000000002</v>
      </c>
      <c r="C126" s="2">
        <v>52.662399999999998</v>
      </c>
      <c r="D126" s="2">
        <v>406.69029999999998</v>
      </c>
      <c r="E126" s="2">
        <v>420.98649999999998</v>
      </c>
      <c r="F126" s="2">
        <v>1.0278830000000001</v>
      </c>
      <c r="G126" s="2">
        <v>69.959050000000005</v>
      </c>
      <c r="H126" s="2">
        <v>1976.98</v>
      </c>
      <c r="I126" s="2">
        <v>2806.855</v>
      </c>
      <c r="J126" s="2">
        <f>BAU!H126-H126</f>
        <v>4.8170000000000073</v>
      </c>
      <c r="K126" s="2">
        <f>BAU!I126-I126</f>
        <v>6.2759999999998399</v>
      </c>
    </row>
    <row r="127" spans="1:11" x14ac:dyDescent="0.2">
      <c r="A127" s="1">
        <v>2017</v>
      </c>
      <c r="B127" s="2">
        <v>38.641469999999998</v>
      </c>
      <c r="C127" s="2">
        <v>52.002989999999997</v>
      </c>
      <c r="D127" s="2">
        <v>409.02019999999999</v>
      </c>
      <c r="E127" s="2">
        <v>424.15809999999999</v>
      </c>
      <c r="F127" s="2">
        <v>1.0603739999999999</v>
      </c>
      <c r="G127" s="2">
        <v>75.106160000000003</v>
      </c>
      <c r="H127" s="2">
        <v>2015.671</v>
      </c>
      <c r="I127" s="2">
        <v>2859.27</v>
      </c>
      <c r="J127" s="2">
        <f>BAU!H127-H127</f>
        <v>8.5860000000000127</v>
      </c>
      <c r="K127" s="2">
        <f>BAU!I127-I127</f>
        <v>11.364000000000033</v>
      </c>
    </row>
    <row r="128" spans="1:11" x14ac:dyDescent="0.2">
      <c r="A128" s="1">
        <v>2018</v>
      </c>
      <c r="B128" s="2">
        <v>38.24259</v>
      </c>
      <c r="C128" s="2">
        <v>51.352170000000001</v>
      </c>
      <c r="D128" s="2">
        <v>411.2885</v>
      </c>
      <c r="E128" s="2">
        <v>427.18490000000003</v>
      </c>
      <c r="F128" s="2">
        <v>1.0908150000000001</v>
      </c>
      <c r="G128" s="2">
        <v>80.53586</v>
      </c>
      <c r="H128" s="2">
        <v>2053.9569999999999</v>
      </c>
      <c r="I128" s="2">
        <v>2911.0279999999998</v>
      </c>
      <c r="J128" s="2">
        <f>BAU!H128-H128</f>
        <v>13.701000000000022</v>
      </c>
      <c r="K128" s="2">
        <f>BAU!I128-I128</f>
        <v>18.278000000000247</v>
      </c>
    </row>
    <row r="129" spans="1:11" x14ac:dyDescent="0.2">
      <c r="A129" s="1">
        <v>2019</v>
      </c>
      <c r="B129" s="2">
        <v>37.843429999999998</v>
      </c>
      <c r="C129" s="2">
        <v>50.70984</v>
      </c>
      <c r="D129" s="2">
        <v>413.49860000000001</v>
      </c>
      <c r="E129" s="2">
        <v>430.07479999999998</v>
      </c>
      <c r="F129" s="2">
        <v>1.1195269999999999</v>
      </c>
      <c r="G129" s="2">
        <v>86.220519999999993</v>
      </c>
      <c r="H129" s="2">
        <v>2091.84</v>
      </c>
      <c r="I129" s="2">
        <v>2962.1379999999999</v>
      </c>
      <c r="J129" s="2">
        <f>BAU!H129-H129</f>
        <v>20.157999999999902</v>
      </c>
      <c r="K129" s="2">
        <f>BAU!I129-I129</f>
        <v>27.010000000000218</v>
      </c>
    </row>
    <row r="130" spans="1:11" x14ac:dyDescent="0.2">
      <c r="A130" s="1">
        <v>2020</v>
      </c>
      <c r="B130" s="2">
        <v>37.44444</v>
      </c>
      <c r="C130" s="2">
        <v>50.075879999999998</v>
      </c>
      <c r="D130" s="2">
        <v>415.65339999999998</v>
      </c>
      <c r="E130" s="2">
        <v>432.79289999999997</v>
      </c>
      <c r="F130" s="2">
        <v>1.146747</v>
      </c>
      <c r="G130" s="2">
        <v>92.138339999999999</v>
      </c>
      <c r="H130" s="2">
        <v>2129.3200000000002</v>
      </c>
      <c r="I130" s="2">
        <v>3012.61</v>
      </c>
      <c r="J130" s="2">
        <f>BAU!H130-H130</f>
        <v>27.958999999999833</v>
      </c>
      <c r="K130" s="2">
        <f>BAU!I130-I130</f>
        <v>37.549999999999727</v>
      </c>
    </row>
    <row r="131" spans="1:11" x14ac:dyDescent="0.2">
      <c r="A131" s="1">
        <v>2021</v>
      </c>
      <c r="B131" s="2">
        <v>37.08719</v>
      </c>
      <c r="C131" s="2">
        <v>49.44144</v>
      </c>
      <c r="D131" s="2">
        <v>417.75740000000002</v>
      </c>
      <c r="E131" s="2">
        <v>435.30950000000001</v>
      </c>
      <c r="F131" s="2">
        <v>1.1726110000000001</v>
      </c>
      <c r="G131" s="2">
        <v>98.273380000000003</v>
      </c>
      <c r="H131" s="2">
        <v>2166.4119999999998</v>
      </c>
      <c r="I131" s="2">
        <v>3062.4470000000001</v>
      </c>
      <c r="J131" s="2">
        <f>BAU!H131-H131</f>
        <v>37.209000000000287</v>
      </c>
      <c r="K131" s="2">
        <f>BAU!I131-I131</f>
        <v>50.045000000000073</v>
      </c>
    </row>
    <row r="132" spans="1:11" x14ac:dyDescent="0.2">
      <c r="A132" s="1">
        <v>2022</v>
      </c>
      <c r="B132" s="2">
        <v>36.724460000000001</v>
      </c>
      <c r="C132" s="2">
        <v>48.81532</v>
      </c>
      <c r="D132" s="2">
        <v>419.81540000000001</v>
      </c>
      <c r="E132" s="2">
        <v>437.6816</v>
      </c>
      <c r="F132" s="2">
        <v>1.197225</v>
      </c>
      <c r="G132" s="2">
        <v>104.6133</v>
      </c>
      <c r="H132" s="2">
        <v>2203.136</v>
      </c>
      <c r="I132" s="2">
        <v>3111.6529999999998</v>
      </c>
      <c r="J132" s="2">
        <f>BAU!H132-H132</f>
        <v>48.092999999999847</v>
      </c>
      <c r="K132" s="2">
        <f>BAU!I132-I132</f>
        <v>64.743000000000393</v>
      </c>
    </row>
    <row r="133" spans="1:11" x14ac:dyDescent="0.2">
      <c r="A133" s="1">
        <v>2023</v>
      </c>
      <c r="B133" s="2">
        <v>36.35192</v>
      </c>
      <c r="C133" s="2">
        <v>48.197400000000002</v>
      </c>
      <c r="D133" s="2">
        <v>421.82850000000002</v>
      </c>
      <c r="E133" s="2">
        <v>439.95830000000001</v>
      </c>
      <c r="F133" s="2">
        <v>1.2207319999999999</v>
      </c>
      <c r="G133" s="2">
        <v>111.1448</v>
      </c>
      <c r="H133" s="2">
        <v>2239.4870000000001</v>
      </c>
      <c r="I133" s="2">
        <v>3160.2359999999999</v>
      </c>
      <c r="J133" s="2">
        <f>BAU!H133-H133</f>
        <v>60.615999999999985</v>
      </c>
      <c r="K133" s="2">
        <f>BAU!I133-I133</f>
        <v>81.635999999999967</v>
      </c>
    </row>
    <row r="134" spans="1:11" x14ac:dyDescent="0.2">
      <c r="A134" s="1">
        <v>2024</v>
      </c>
      <c r="B134" s="2">
        <v>35.973140000000001</v>
      </c>
      <c r="C134" s="2">
        <v>47.587580000000003</v>
      </c>
      <c r="D134" s="2">
        <v>423.79739999999998</v>
      </c>
      <c r="E134" s="2">
        <v>442.14210000000003</v>
      </c>
      <c r="F134" s="2">
        <v>1.2432669999999999</v>
      </c>
      <c r="G134" s="2">
        <v>117.855</v>
      </c>
      <c r="H134" s="2">
        <v>2275.4569999999999</v>
      </c>
      <c r="I134" s="2">
        <v>3208.2040000000002</v>
      </c>
      <c r="J134" s="2">
        <f>BAU!H134-H134</f>
        <v>74.784000000000106</v>
      </c>
      <c r="K134" s="2">
        <f>BAU!I134-I134</f>
        <v>100.71499999999969</v>
      </c>
    </row>
    <row r="135" spans="1:11" x14ac:dyDescent="0.2">
      <c r="A135" s="1">
        <v>2025</v>
      </c>
      <c r="B135" s="2">
        <v>35.5886</v>
      </c>
      <c r="C135" s="2">
        <v>46.985750000000003</v>
      </c>
      <c r="D135" s="2">
        <v>425.72320000000002</v>
      </c>
      <c r="E135" s="2">
        <v>444.24329999999998</v>
      </c>
      <c r="F135" s="2">
        <v>1.2649379999999999</v>
      </c>
      <c r="G135" s="2">
        <v>124.73309999999999</v>
      </c>
      <c r="H135" s="2">
        <v>2311.0419999999999</v>
      </c>
      <c r="I135" s="2">
        <v>3255.5650000000001</v>
      </c>
      <c r="J135" s="2">
        <f>BAU!H135-H135</f>
        <v>90.604000000000269</v>
      </c>
      <c r="K135" s="2">
        <f>BAU!I135-I135</f>
        <v>121.97400000000016</v>
      </c>
    </row>
    <row r="136" spans="1:11" x14ac:dyDescent="0.2">
      <c r="A136" s="1">
        <v>2026</v>
      </c>
      <c r="B136" s="2">
        <v>35.215049999999998</v>
      </c>
      <c r="C136" s="2">
        <v>46.392020000000002</v>
      </c>
      <c r="D136" s="2">
        <v>427.6078</v>
      </c>
      <c r="E136" s="2">
        <v>446.24759999999998</v>
      </c>
      <c r="F136" s="2">
        <v>1.28583</v>
      </c>
      <c r="G136" s="2">
        <v>131.76990000000001</v>
      </c>
      <c r="H136" s="2">
        <v>2346.241</v>
      </c>
      <c r="I136" s="2">
        <v>3302.328</v>
      </c>
      <c r="J136" s="2">
        <f>BAU!H136-H136</f>
        <v>108.07499999999982</v>
      </c>
      <c r="K136" s="2">
        <f>BAU!I136-I136</f>
        <v>145.40200000000004</v>
      </c>
    </row>
    <row r="137" spans="1:11" x14ac:dyDescent="0.2">
      <c r="A137" s="1">
        <v>2027</v>
      </c>
      <c r="B137" s="2">
        <v>34.840829999999997</v>
      </c>
      <c r="C137" s="2">
        <v>45.806069999999998</v>
      </c>
      <c r="D137" s="2">
        <v>429.45339999999999</v>
      </c>
      <c r="E137" s="2">
        <v>448.16039999999998</v>
      </c>
      <c r="F137" s="2">
        <v>1.3060020000000001</v>
      </c>
      <c r="G137" s="2">
        <v>138.9581</v>
      </c>
      <c r="H137" s="2">
        <v>2381.0630000000001</v>
      </c>
      <c r="I137" s="2">
        <v>3348.5</v>
      </c>
      <c r="J137" s="2">
        <f>BAU!H137-H137</f>
        <v>127.1880000000001</v>
      </c>
      <c r="K137" s="2">
        <f>BAU!I137-I137</f>
        <v>170.99299999999994</v>
      </c>
    </row>
    <row r="138" spans="1:11" x14ac:dyDescent="0.2">
      <c r="A138" s="1">
        <v>2028</v>
      </c>
      <c r="B138" s="2">
        <v>34.466479999999997</v>
      </c>
      <c r="C138" s="2">
        <v>45.227789999999999</v>
      </c>
      <c r="D138" s="2">
        <v>431.26130000000001</v>
      </c>
      <c r="E138" s="2">
        <v>450.01510000000002</v>
      </c>
      <c r="F138" s="2">
        <v>1.3255110000000001</v>
      </c>
      <c r="G138" s="2">
        <v>146.2911</v>
      </c>
      <c r="H138" s="2">
        <v>2415.5070000000001</v>
      </c>
      <c r="I138" s="2">
        <v>3394.0880000000002</v>
      </c>
      <c r="J138" s="2">
        <f>BAU!H138-H138</f>
        <v>147.94500000000016</v>
      </c>
      <c r="K138" s="2">
        <f>BAU!I138-I138</f>
        <v>198.73999999999978</v>
      </c>
    </row>
    <row r="139" spans="1:11" x14ac:dyDescent="0.2">
      <c r="A139" s="1">
        <v>2029</v>
      </c>
      <c r="B139" s="2">
        <v>34.092410000000001</v>
      </c>
      <c r="C139" s="2">
        <v>44.657089999999997</v>
      </c>
      <c r="D139" s="2">
        <v>433.03269999999998</v>
      </c>
      <c r="E139" s="2">
        <v>451.80829999999997</v>
      </c>
      <c r="F139" s="2">
        <v>1.3444240000000001</v>
      </c>
      <c r="G139" s="2">
        <v>153.7621</v>
      </c>
      <c r="H139" s="2">
        <v>2449.5729999999999</v>
      </c>
      <c r="I139" s="2">
        <v>3439.1010000000001</v>
      </c>
      <c r="J139" s="2">
        <f>BAU!H139-H139</f>
        <v>170.346</v>
      </c>
      <c r="K139" s="2">
        <f>BAU!I139-I139</f>
        <v>228.63400000000001</v>
      </c>
    </row>
    <row r="140" spans="1:11" x14ac:dyDescent="0.2">
      <c r="A140" s="1">
        <v>2030</v>
      </c>
      <c r="B140" s="2">
        <v>33.719029999999997</v>
      </c>
      <c r="C140" s="2">
        <v>44.093859999999999</v>
      </c>
      <c r="D140" s="2">
        <v>434.7688</v>
      </c>
      <c r="E140" s="2">
        <v>453.71449999999999</v>
      </c>
      <c r="F140" s="2">
        <v>1.3628709999999999</v>
      </c>
      <c r="G140" s="2">
        <v>161.3631</v>
      </c>
      <c r="H140" s="2">
        <v>2483.2640000000001</v>
      </c>
      <c r="I140" s="2">
        <v>3483.547</v>
      </c>
      <c r="J140" s="2">
        <f>BAU!H140-H140</f>
        <v>194.38799999999992</v>
      </c>
      <c r="K140" s="2">
        <f>BAU!I140-I140</f>
        <v>260.66699999999992</v>
      </c>
    </row>
    <row r="141" spans="1:11" x14ac:dyDescent="0.2">
      <c r="A141" s="1">
        <v>2031</v>
      </c>
      <c r="B141" s="2">
        <v>33.351680000000002</v>
      </c>
      <c r="C141" s="2">
        <v>43.539470000000001</v>
      </c>
      <c r="D141" s="2">
        <v>436.47129999999999</v>
      </c>
      <c r="E141" s="2">
        <v>455.92239999999998</v>
      </c>
      <c r="F141" s="2">
        <v>1.3811439999999999</v>
      </c>
      <c r="G141" s="2">
        <v>169.0797</v>
      </c>
      <c r="H141" s="2">
        <v>2516.5810000000001</v>
      </c>
      <c r="I141" s="2">
        <v>3527.4319999999998</v>
      </c>
      <c r="J141" s="2">
        <f>BAU!H141-H141</f>
        <v>220.15499999999975</v>
      </c>
      <c r="K141" s="2">
        <f>BAU!I141-I141</f>
        <v>294.9350000000004</v>
      </c>
    </row>
    <row r="142" spans="1:11" x14ac:dyDescent="0.2">
      <c r="A142" s="1">
        <v>2032</v>
      </c>
      <c r="B142" s="2">
        <v>32.983840000000001</v>
      </c>
      <c r="C142" s="2">
        <v>42.992359999999998</v>
      </c>
      <c r="D142" s="2">
        <v>438.1422</v>
      </c>
      <c r="E142" s="2">
        <v>458.33760000000001</v>
      </c>
      <c r="F142" s="2">
        <v>1.3995420000000001</v>
      </c>
      <c r="G142" s="2">
        <v>176.8955</v>
      </c>
      <c r="H142" s="2">
        <v>2549.5309999999999</v>
      </c>
      <c r="I142" s="2">
        <v>3570.7660000000001</v>
      </c>
      <c r="J142" s="2">
        <f>BAU!H142-H142</f>
        <v>247.78600000000006</v>
      </c>
      <c r="K142" s="2">
        <f>BAU!I142-I142</f>
        <v>331.59899999999971</v>
      </c>
    </row>
    <row r="143" spans="1:11" x14ac:dyDescent="0.2">
      <c r="A143" s="1">
        <v>2033</v>
      </c>
      <c r="B143" s="2">
        <v>32.616729999999997</v>
      </c>
      <c r="C143" s="2">
        <v>42.45243</v>
      </c>
      <c r="D143" s="2">
        <v>439.78269999999998</v>
      </c>
      <c r="E143" s="2">
        <v>460.69990000000001</v>
      </c>
      <c r="F143" s="2">
        <v>1.418129</v>
      </c>
      <c r="G143" s="2">
        <v>184.8047</v>
      </c>
      <c r="H143" s="2">
        <v>2582.1120000000001</v>
      </c>
      <c r="I143" s="2">
        <v>3613.5549999999998</v>
      </c>
      <c r="J143" s="2">
        <f>BAU!H143-H143</f>
        <v>277.2819999999997</v>
      </c>
      <c r="K143" s="2">
        <f>BAU!I143-I143</f>
        <v>370.65200000000004</v>
      </c>
    </row>
    <row r="144" spans="1:11" x14ac:dyDescent="0.2">
      <c r="A144" s="1">
        <v>2034</v>
      </c>
      <c r="B144" s="2">
        <v>32.25206</v>
      </c>
      <c r="C144" s="2">
        <v>41.919580000000003</v>
      </c>
      <c r="D144" s="2">
        <v>441.39409999999998</v>
      </c>
      <c r="E144" s="2">
        <v>463.01650000000001</v>
      </c>
      <c r="F144" s="2">
        <v>1.4367829999999999</v>
      </c>
      <c r="G144" s="2">
        <v>192.81370000000001</v>
      </c>
      <c r="H144" s="2">
        <v>2614.3270000000002</v>
      </c>
      <c r="I144" s="2">
        <v>3655.8069999999998</v>
      </c>
      <c r="J144" s="2">
        <f>BAU!H144-H144</f>
        <v>308.63999999999987</v>
      </c>
      <c r="K144" s="2">
        <f>BAU!I144-I144</f>
        <v>412.08800000000019</v>
      </c>
    </row>
    <row r="145" spans="1:11" x14ac:dyDescent="0.2">
      <c r="A145" s="1">
        <v>2035</v>
      </c>
      <c r="B145" s="2">
        <v>31.891449999999999</v>
      </c>
      <c r="C145" s="2">
        <v>41.393709999999999</v>
      </c>
      <c r="D145" s="2">
        <v>442.97739999999999</v>
      </c>
      <c r="E145" s="2">
        <v>465.30090000000001</v>
      </c>
      <c r="F145" s="2">
        <v>1.455425</v>
      </c>
      <c r="G145" s="2">
        <v>200.92689999999999</v>
      </c>
      <c r="H145" s="2">
        <v>2646.18</v>
      </c>
      <c r="I145" s="2">
        <v>3697.529</v>
      </c>
      <c r="J145" s="2">
        <f>BAU!H145-H145</f>
        <v>341.85600000000022</v>
      </c>
      <c r="K145" s="2">
        <f>BAU!I145-I145</f>
        <v>455.89799999999968</v>
      </c>
    </row>
    <row r="146" spans="1:11" x14ac:dyDescent="0.2">
      <c r="A146" s="1">
        <v>2036</v>
      </c>
      <c r="B146" s="2">
        <v>31.534379999999999</v>
      </c>
      <c r="C146" s="2">
        <v>40.876399999999997</v>
      </c>
      <c r="D146" s="2">
        <v>444.53390000000002</v>
      </c>
      <c r="E146" s="2">
        <v>467.42570000000001</v>
      </c>
      <c r="F146" s="2">
        <v>1.473948</v>
      </c>
      <c r="G146" s="2">
        <v>209.14830000000001</v>
      </c>
      <c r="H146" s="2">
        <v>2677.6750000000002</v>
      </c>
      <c r="I146" s="2">
        <v>3738.7280000000001</v>
      </c>
      <c r="J146" s="2">
        <f>BAU!H146-H146</f>
        <v>376.92699999999968</v>
      </c>
      <c r="K146" s="2">
        <f>BAU!I146-I146</f>
        <v>502.07600000000002</v>
      </c>
    </row>
    <row r="147" spans="1:11" x14ac:dyDescent="0.2">
      <c r="A147" s="1">
        <v>2037</v>
      </c>
      <c r="B147" s="2">
        <v>31.17886</v>
      </c>
      <c r="C147" s="2">
        <v>40.365879999999997</v>
      </c>
      <c r="D147" s="2">
        <v>446.06420000000003</v>
      </c>
      <c r="E147" s="2">
        <v>469.52109999999999</v>
      </c>
      <c r="F147" s="2">
        <v>1.4922439999999999</v>
      </c>
      <c r="G147" s="2">
        <v>217.48349999999999</v>
      </c>
      <c r="H147" s="2">
        <v>2708.8159999999998</v>
      </c>
      <c r="I147" s="2">
        <v>3779.413</v>
      </c>
      <c r="J147" s="2">
        <f>BAU!H147-H147</f>
        <v>413.85000000000036</v>
      </c>
      <c r="K147" s="2">
        <f>BAU!I147-I147</f>
        <v>550.61500000000024</v>
      </c>
    </row>
    <row r="148" spans="1:11" x14ac:dyDescent="0.2">
      <c r="A148" s="1">
        <v>2038</v>
      </c>
      <c r="B148" s="2">
        <v>30.825109999999999</v>
      </c>
      <c r="C148" s="2">
        <v>39.862079999999999</v>
      </c>
      <c r="D148" s="2">
        <v>447.56900000000002</v>
      </c>
      <c r="E148" s="2">
        <v>471.58800000000002</v>
      </c>
      <c r="F148" s="2">
        <v>1.5103150000000001</v>
      </c>
      <c r="G148" s="2">
        <v>225.93190000000001</v>
      </c>
      <c r="H148" s="2">
        <v>2739.6039999999998</v>
      </c>
      <c r="I148" s="2">
        <v>3819.5889999999999</v>
      </c>
      <c r="J148" s="2">
        <f>BAU!H148-H148</f>
        <v>452.62300000000005</v>
      </c>
      <c r="K148" s="2">
        <f>BAU!I148-I148</f>
        <v>601.51000000000022</v>
      </c>
    </row>
    <row r="149" spans="1:11" x14ac:dyDescent="0.2">
      <c r="A149" s="1">
        <v>2039</v>
      </c>
      <c r="B149" s="2">
        <v>30.473299999999998</v>
      </c>
      <c r="C149" s="2">
        <v>39.364899999999999</v>
      </c>
      <c r="D149" s="2">
        <v>449.04880000000003</v>
      </c>
      <c r="E149" s="2">
        <v>473.61700000000002</v>
      </c>
      <c r="F149" s="2">
        <v>1.5281670000000001</v>
      </c>
      <c r="G149" s="2">
        <v>234.49170000000001</v>
      </c>
      <c r="H149" s="2">
        <v>2770.0430000000001</v>
      </c>
      <c r="I149" s="2">
        <v>3859.2640000000001</v>
      </c>
      <c r="J149" s="2">
        <f>BAU!H149-H149</f>
        <v>493.24399999999969</v>
      </c>
      <c r="K149" s="2">
        <f>BAU!I149-I149</f>
        <v>654.7510000000002</v>
      </c>
    </row>
    <row r="150" spans="1:11" x14ac:dyDescent="0.2">
      <c r="A150" s="1">
        <v>2040</v>
      </c>
      <c r="B150" s="2">
        <v>30.123629999999999</v>
      </c>
      <c r="C150" s="2">
        <v>38.87426</v>
      </c>
      <c r="D150" s="2">
        <v>450.50420000000003</v>
      </c>
      <c r="E150" s="2">
        <v>475.81049999999999</v>
      </c>
      <c r="F150" s="2">
        <v>1.545876</v>
      </c>
      <c r="G150" s="2">
        <v>243.16</v>
      </c>
      <c r="H150" s="2">
        <v>2800.1350000000002</v>
      </c>
      <c r="I150" s="2">
        <v>3898.4450000000002</v>
      </c>
      <c r="J150" s="2">
        <f>BAU!H150-H150</f>
        <v>535.70899999999983</v>
      </c>
      <c r="K150" s="2">
        <f>BAU!I150-I150</f>
        <v>710.33300000000008</v>
      </c>
    </row>
    <row r="151" spans="1:11" x14ac:dyDescent="0.2">
      <c r="A151" s="1">
        <v>2041</v>
      </c>
      <c r="B151" s="2">
        <v>29.805420000000002</v>
      </c>
      <c r="C151" s="2">
        <v>38.39141</v>
      </c>
      <c r="D151" s="2">
        <v>451.9375</v>
      </c>
      <c r="E151" s="2">
        <v>478.3571</v>
      </c>
      <c r="F151" s="2">
        <v>1.563709</v>
      </c>
      <c r="G151" s="2">
        <v>251.9255</v>
      </c>
      <c r="H151" s="2">
        <v>2829.893</v>
      </c>
      <c r="I151" s="2">
        <v>3937.1370000000002</v>
      </c>
      <c r="J151" s="2">
        <f>BAU!H151-H151</f>
        <v>580.05999999999995</v>
      </c>
      <c r="K151" s="2">
        <f>BAU!I151-I151</f>
        <v>768.28400000000011</v>
      </c>
    </row>
    <row r="152" spans="1:11" x14ac:dyDescent="0.2">
      <c r="A152" s="1">
        <v>2042</v>
      </c>
      <c r="B152" s="2">
        <v>29.487880000000001</v>
      </c>
      <c r="C152" s="2">
        <v>37.914920000000002</v>
      </c>
      <c r="D152" s="2">
        <v>453.35169999999999</v>
      </c>
      <c r="E152" s="2">
        <v>481.19470000000001</v>
      </c>
      <c r="F152" s="2">
        <v>1.5819589999999999</v>
      </c>
      <c r="G152" s="2">
        <v>260.774</v>
      </c>
      <c r="H152" s="2">
        <v>2859.3359999999998</v>
      </c>
      <c r="I152" s="2">
        <v>3975.35</v>
      </c>
      <c r="J152" s="2">
        <f>BAU!H152-H152</f>
        <v>626.36600000000044</v>
      </c>
      <c r="K152" s="2">
        <f>BAU!I152-I152</f>
        <v>828.65000000000009</v>
      </c>
    </row>
    <row r="153" spans="1:11" x14ac:dyDescent="0.2">
      <c r="A153" s="1">
        <v>2043</v>
      </c>
      <c r="B153" s="2">
        <v>29.171199999999999</v>
      </c>
      <c r="C153" s="2">
        <v>37.444710000000001</v>
      </c>
      <c r="D153" s="2">
        <v>454.74759999999998</v>
      </c>
      <c r="E153" s="2">
        <v>483.9973</v>
      </c>
      <c r="F153" s="2">
        <v>1.6006800000000001</v>
      </c>
      <c r="G153" s="2">
        <v>269.70179999999999</v>
      </c>
      <c r="H153" s="2">
        <v>2888.4670000000001</v>
      </c>
      <c r="I153" s="2">
        <v>4013.0880000000002</v>
      </c>
      <c r="J153" s="2">
        <f>BAU!H153-H153</f>
        <v>674.625</v>
      </c>
      <c r="K153" s="2">
        <f>BAU!I153-I153</f>
        <v>891.42799999999943</v>
      </c>
    </row>
    <row r="154" spans="1:11" x14ac:dyDescent="0.2">
      <c r="A154" s="1">
        <v>2044</v>
      </c>
      <c r="B154" s="2">
        <v>28.85558</v>
      </c>
      <c r="C154" s="2">
        <v>36.980710000000002</v>
      </c>
      <c r="D154" s="2">
        <v>456.12549999999999</v>
      </c>
      <c r="E154" s="2">
        <v>486.80090000000001</v>
      </c>
      <c r="F154" s="2">
        <v>1.6197250000000001</v>
      </c>
      <c r="G154" s="2">
        <v>278.7176</v>
      </c>
      <c r="H154" s="2">
        <v>2917.2849999999999</v>
      </c>
      <c r="I154" s="2">
        <v>4050.3580000000002</v>
      </c>
      <c r="J154" s="2">
        <f>BAU!H154-H154</f>
        <v>724.83699999999999</v>
      </c>
      <c r="K154" s="2">
        <f>BAU!I154-I154</f>
        <v>956.60899999999947</v>
      </c>
    </row>
    <row r="155" spans="1:11" x14ac:dyDescent="0.2">
      <c r="A155" s="1">
        <v>2045</v>
      </c>
      <c r="B155" s="2">
        <v>28.541250000000002</v>
      </c>
      <c r="C155" s="2">
        <v>36.522820000000003</v>
      </c>
      <c r="D155" s="2">
        <v>457.48559999999998</v>
      </c>
      <c r="E155" s="2">
        <v>489.57900000000001</v>
      </c>
      <c r="F155" s="2">
        <v>1.6389929999999999</v>
      </c>
      <c r="G155" s="2">
        <v>287.82850000000002</v>
      </c>
      <c r="H155" s="2">
        <v>2945.7939999999999</v>
      </c>
      <c r="I155" s="2">
        <v>4087.1669999999999</v>
      </c>
      <c r="J155" s="2">
        <f>BAU!H155-H155</f>
        <v>776.99800000000005</v>
      </c>
      <c r="K155" s="2">
        <f>BAU!I155-I155</f>
        <v>1024.1879999999996</v>
      </c>
    </row>
    <row r="156" spans="1:11" x14ac:dyDescent="0.2">
      <c r="A156" s="1">
        <v>2046</v>
      </c>
      <c r="B156" s="2">
        <v>28.228000000000002</v>
      </c>
      <c r="C156" s="2">
        <v>36.07217</v>
      </c>
      <c r="D156" s="2">
        <v>458.82819999999998</v>
      </c>
      <c r="E156" s="2">
        <v>492.35930000000002</v>
      </c>
      <c r="F156" s="2">
        <v>1.658406</v>
      </c>
      <c r="G156" s="2">
        <v>297.03980000000001</v>
      </c>
      <c r="H156" s="2">
        <v>2973.9940000000001</v>
      </c>
      <c r="I156" s="2">
        <v>4123.5200000000004</v>
      </c>
      <c r="J156" s="2">
        <f>BAU!H156-H156</f>
        <v>831.10999999999967</v>
      </c>
      <c r="K156" s="2">
        <f>BAU!I156-I156</f>
        <v>1094.1589999999997</v>
      </c>
    </row>
    <row r="157" spans="1:11" x14ac:dyDescent="0.2">
      <c r="A157" s="1">
        <v>2047</v>
      </c>
      <c r="B157" s="2">
        <v>27.91611</v>
      </c>
      <c r="C157" s="2">
        <v>35.627479999999998</v>
      </c>
      <c r="D157" s="2">
        <v>460.15370000000001</v>
      </c>
      <c r="E157" s="2">
        <v>495.13130000000001</v>
      </c>
      <c r="F157" s="2">
        <v>1.6779139999999999</v>
      </c>
      <c r="G157" s="2">
        <v>306.35480000000001</v>
      </c>
      <c r="H157" s="2">
        <v>3001.8879999999999</v>
      </c>
      <c r="I157" s="2">
        <v>4159.4250000000002</v>
      </c>
      <c r="J157" s="2">
        <f>BAU!H157-H157</f>
        <v>887.17000000000007</v>
      </c>
      <c r="K157" s="2">
        <f>BAU!I157-I157</f>
        <v>1166.5149999999994</v>
      </c>
    </row>
    <row r="158" spans="1:11" x14ac:dyDescent="0.2">
      <c r="A158" s="1">
        <v>2048</v>
      </c>
      <c r="B158" s="2">
        <v>27.605689999999999</v>
      </c>
      <c r="C158" s="2">
        <v>35.188659999999999</v>
      </c>
      <c r="D158" s="2">
        <v>461.46210000000002</v>
      </c>
      <c r="E158" s="2">
        <v>497.8954</v>
      </c>
      <c r="F158" s="2">
        <v>1.697471</v>
      </c>
      <c r="G158" s="2">
        <v>315.77620000000002</v>
      </c>
      <c r="H158" s="2">
        <v>3029.4769999999999</v>
      </c>
      <c r="I158" s="2">
        <v>4194.8869999999997</v>
      </c>
      <c r="J158" s="2">
        <f>BAU!H158-H158</f>
        <v>945.17599999999993</v>
      </c>
      <c r="K158" s="2">
        <f>BAU!I158-I158</f>
        <v>1241.2510000000002</v>
      </c>
    </row>
    <row r="159" spans="1:11" x14ac:dyDescent="0.2">
      <c r="A159" s="1">
        <v>2049</v>
      </c>
      <c r="B159" s="2">
        <v>27.296869999999998</v>
      </c>
      <c r="C159" s="2">
        <v>34.75564</v>
      </c>
      <c r="D159" s="2">
        <v>462.75349999999997</v>
      </c>
      <c r="E159" s="2">
        <v>500.66039999999998</v>
      </c>
      <c r="F159" s="2">
        <v>1.71705</v>
      </c>
      <c r="G159" s="2">
        <v>325.30590000000001</v>
      </c>
      <c r="H159" s="2">
        <v>3056.7640000000001</v>
      </c>
      <c r="I159" s="2">
        <v>4229.9129999999996</v>
      </c>
      <c r="J159" s="2">
        <f>BAU!H159-H159</f>
        <v>1005.1259999999997</v>
      </c>
      <c r="K159" s="2">
        <f>BAU!I159-I159</f>
        <v>1318.3610000000008</v>
      </c>
    </row>
    <row r="160" spans="1:11" x14ac:dyDescent="0.2">
      <c r="A160" s="1">
        <v>2050</v>
      </c>
      <c r="B160" s="2">
        <v>26.989799999999999</v>
      </c>
      <c r="C160" s="2">
        <v>34.32835</v>
      </c>
      <c r="D160" s="2">
        <v>464.0283</v>
      </c>
      <c r="E160" s="2">
        <v>503.61950000000002</v>
      </c>
      <c r="F160" s="2">
        <v>1.736713</v>
      </c>
      <c r="G160" s="2">
        <v>334.94299999999998</v>
      </c>
      <c r="H160" s="2">
        <v>3083.75</v>
      </c>
      <c r="I160" s="2">
        <v>4264.5079999999998</v>
      </c>
      <c r="J160" s="2">
        <f>BAU!H160-H160</f>
        <v>1067.0190000000002</v>
      </c>
      <c r="K160" s="2">
        <f>BAU!I160-I160</f>
        <v>1397.8389999999999</v>
      </c>
    </row>
    <row r="161" spans="1:11" x14ac:dyDescent="0.2">
      <c r="A161" s="1">
        <v>2051</v>
      </c>
      <c r="B161" s="2">
        <v>26.669989999999999</v>
      </c>
      <c r="C161" s="2">
        <v>33.90822</v>
      </c>
      <c r="D161" s="2">
        <v>465.28609999999998</v>
      </c>
      <c r="E161" s="2">
        <v>506.70209999999997</v>
      </c>
      <c r="F161" s="2">
        <v>1.756596</v>
      </c>
      <c r="G161" s="2">
        <v>344.68079999999998</v>
      </c>
      <c r="H161" s="2">
        <v>3110.433</v>
      </c>
      <c r="I161" s="2">
        <v>4298.6779999999999</v>
      </c>
      <c r="J161" s="2">
        <f>BAU!H161-H161</f>
        <v>1130.5280000000002</v>
      </c>
      <c r="K161" s="2">
        <f>BAU!I161-I161</f>
        <v>1479.2870000000003</v>
      </c>
    </row>
    <row r="162" spans="1:11" x14ac:dyDescent="0.2">
      <c r="A162" s="1">
        <v>2052</v>
      </c>
      <c r="B162" s="2">
        <v>26.3537</v>
      </c>
      <c r="C162" s="2">
        <v>33.493659999999998</v>
      </c>
      <c r="D162" s="2">
        <v>466.5265</v>
      </c>
      <c r="E162" s="2">
        <v>509.66930000000002</v>
      </c>
      <c r="F162" s="2">
        <v>1.7766599999999999</v>
      </c>
      <c r="G162" s="2">
        <v>354.52</v>
      </c>
      <c r="H162" s="2">
        <v>3136.8069999999998</v>
      </c>
      <c r="I162" s="2">
        <v>4332.4309999999996</v>
      </c>
      <c r="J162" s="2">
        <f>BAU!H162-H162</f>
        <v>1195.1120000000001</v>
      </c>
      <c r="K162" s="2">
        <f>BAU!I162-I162</f>
        <v>1562.0420000000004</v>
      </c>
    </row>
    <row r="163" spans="1:11" x14ac:dyDescent="0.2">
      <c r="A163" s="1">
        <v>2053</v>
      </c>
      <c r="B163" s="2">
        <v>26.041119999999999</v>
      </c>
      <c r="C163" s="2">
        <v>33.084609999999998</v>
      </c>
      <c r="D163" s="2">
        <v>467.75</v>
      </c>
      <c r="E163" s="2">
        <v>512.6626</v>
      </c>
      <c r="F163" s="2">
        <v>1.7967979999999999</v>
      </c>
      <c r="G163" s="2">
        <v>364.4676</v>
      </c>
      <c r="H163" s="2">
        <v>3162.877</v>
      </c>
      <c r="I163" s="2">
        <v>4365.7709999999997</v>
      </c>
      <c r="J163" s="2">
        <f>BAU!H163-H163</f>
        <v>1260.7660000000001</v>
      </c>
      <c r="K163" s="2">
        <f>BAU!I163-I163</f>
        <v>1646.1010000000006</v>
      </c>
    </row>
    <row r="164" spans="1:11" x14ac:dyDescent="0.2">
      <c r="A164" s="1">
        <v>2054</v>
      </c>
      <c r="B164" s="2">
        <v>25.73226</v>
      </c>
      <c r="C164" s="2">
        <v>32.680979999999998</v>
      </c>
      <c r="D164" s="2">
        <v>468.95690000000002</v>
      </c>
      <c r="E164" s="2">
        <v>515.67870000000005</v>
      </c>
      <c r="F164" s="2">
        <v>1.8169999999999999</v>
      </c>
      <c r="G164" s="2">
        <v>374.52480000000003</v>
      </c>
      <c r="H164" s="2">
        <v>3188.6469999999999</v>
      </c>
      <c r="I164" s="2">
        <v>4398.7030000000004</v>
      </c>
      <c r="J164" s="2">
        <f>BAU!H164-H164</f>
        <v>1327.4840000000004</v>
      </c>
      <c r="K164" s="2">
        <f>BAU!I164-I164</f>
        <v>1731.4579999999996</v>
      </c>
    </row>
    <row r="165" spans="1:11" x14ac:dyDescent="0.2">
      <c r="A165" s="1">
        <v>2055</v>
      </c>
      <c r="B165" s="2">
        <v>25.428039999999999</v>
      </c>
      <c r="C165" s="2">
        <v>32.282699999999998</v>
      </c>
      <c r="D165" s="2">
        <v>470.14780000000002</v>
      </c>
      <c r="E165" s="2">
        <v>518.72270000000003</v>
      </c>
      <c r="F165" s="2">
        <v>1.837262</v>
      </c>
      <c r="G165" s="2">
        <v>384.69240000000002</v>
      </c>
      <c r="H165" s="2">
        <v>3214.1210000000001</v>
      </c>
      <c r="I165" s="2">
        <v>4431.2340000000004</v>
      </c>
      <c r="J165" s="2">
        <f>BAU!H165-H165</f>
        <v>1395.2650000000003</v>
      </c>
      <c r="K165" s="2">
        <f>BAU!I165-I165</f>
        <v>1818.1059999999998</v>
      </c>
    </row>
    <row r="166" spans="1:11" x14ac:dyDescent="0.2">
      <c r="A166" s="1">
        <v>2056</v>
      </c>
      <c r="B166" s="2">
        <v>25.12594</v>
      </c>
      <c r="C166" s="2">
        <v>31.891369999999998</v>
      </c>
      <c r="D166" s="2">
        <v>471.32319999999999</v>
      </c>
      <c r="E166" s="2">
        <v>521.85659999999996</v>
      </c>
      <c r="F166" s="2">
        <v>1.857612</v>
      </c>
      <c r="G166" s="2">
        <v>394.9699</v>
      </c>
      <c r="H166" s="2">
        <v>3239.3020000000001</v>
      </c>
      <c r="I166" s="2">
        <v>4463.37</v>
      </c>
      <c r="J166" s="2">
        <f>BAU!H166-H166</f>
        <v>1464.1060000000002</v>
      </c>
      <c r="K166" s="2">
        <f>BAU!I166-I166</f>
        <v>1906.0420000000004</v>
      </c>
    </row>
    <row r="167" spans="1:11" x14ac:dyDescent="0.2">
      <c r="A167" s="1">
        <v>2057</v>
      </c>
      <c r="B167" s="2">
        <v>24.82657</v>
      </c>
      <c r="C167" s="2">
        <v>31.505240000000001</v>
      </c>
      <c r="D167" s="2">
        <v>472.48340000000002</v>
      </c>
      <c r="E167" s="2">
        <v>525.01340000000005</v>
      </c>
      <c r="F167" s="2">
        <v>1.8780829999999999</v>
      </c>
      <c r="G167" s="2">
        <v>405.35579999999999</v>
      </c>
      <c r="H167" s="2">
        <v>3264.1950000000002</v>
      </c>
      <c r="I167" s="2">
        <v>4495.116</v>
      </c>
      <c r="J167" s="2">
        <f>BAU!H167-H167</f>
        <v>1534.0009999999997</v>
      </c>
      <c r="K167" s="2">
        <f>BAU!I167-I167</f>
        <v>1995.259</v>
      </c>
    </row>
    <row r="168" spans="1:11" x14ac:dyDescent="0.2">
      <c r="A168" s="1">
        <v>2058</v>
      </c>
      <c r="B168" s="2">
        <v>24.529910000000001</v>
      </c>
      <c r="C168" s="2">
        <v>31.124269999999999</v>
      </c>
      <c r="D168" s="2">
        <v>473.62869999999998</v>
      </c>
      <c r="E168" s="2">
        <v>528.22140000000002</v>
      </c>
      <c r="F168" s="2">
        <v>1.8986670000000001</v>
      </c>
      <c r="G168" s="2">
        <v>415.85090000000002</v>
      </c>
      <c r="H168" s="2">
        <v>3288.8020000000001</v>
      </c>
      <c r="I168" s="2">
        <v>4526.4790000000003</v>
      </c>
      <c r="J168" s="2">
        <f>BAU!H168-H168</f>
        <v>1604.9500000000003</v>
      </c>
      <c r="K168" s="2">
        <f>BAU!I168-I168</f>
        <v>2085.75</v>
      </c>
    </row>
    <row r="169" spans="1:11" x14ac:dyDescent="0.2">
      <c r="A169" s="1">
        <v>2059</v>
      </c>
      <c r="B169" s="2">
        <v>24.236599999999999</v>
      </c>
      <c r="C169" s="2">
        <v>30.748380000000001</v>
      </c>
      <c r="D169" s="2">
        <v>474.75959999999998</v>
      </c>
      <c r="E169" s="2">
        <v>531.4579</v>
      </c>
      <c r="F169" s="2">
        <v>1.9193659999999999</v>
      </c>
      <c r="G169" s="2">
        <v>426.45589999999999</v>
      </c>
      <c r="H169" s="2">
        <v>3313.1260000000002</v>
      </c>
      <c r="I169" s="2">
        <v>4557.4610000000002</v>
      </c>
      <c r="J169" s="2">
        <f>BAU!H169-H169</f>
        <v>1676.9499999999998</v>
      </c>
      <c r="K169" s="2">
        <f>BAU!I169-I169</f>
        <v>2177.5159999999996</v>
      </c>
    </row>
    <row r="170" spans="1:11" x14ac:dyDescent="0.2">
      <c r="A170" s="1">
        <v>2060</v>
      </c>
      <c r="B170" s="2">
        <v>23.946739999999998</v>
      </c>
      <c r="C170" s="2">
        <v>30.377510000000001</v>
      </c>
      <c r="D170" s="2">
        <v>475.87610000000001</v>
      </c>
      <c r="E170" s="2">
        <v>534.48699999999997</v>
      </c>
      <c r="F170" s="2">
        <v>1.9400809999999999</v>
      </c>
      <c r="G170" s="2">
        <v>437.1739</v>
      </c>
      <c r="H170" s="2">
        <v>3337.172</v>
      </c>
      <c r="I170" s="2">
        <v>4588.07</v>
      </c>
      <c r="J170" s="2">
        <f>BAU!H170-H170</f>
        <v>1749.9940000000001</v>
      </c>
      <c r="K170" s="2">
        <f>BAU!I170-I170</f>
        <v>2270.5460000000003</v>
      </c>
    </row>
    <row r="171" spans="1:11" x14ac:dyDescent="0.2">
      <c r="A171" s="1">
        <v>2061</v>
      </c>
      <c r="B171" s="2">
        <v>23.666720000000002</v>
      </c>
      <c r="C171" s="2">
        <v>30.01277</v>
      </c>
      <c r="D171" s="2">
        <v>476.97890000000001</v>
      </c>
      <c r="E171" s="2">
        <v>537.12210000000005</v>
      </c>
      <c r="F171" s="2">
        <v>1.9605330000000001</v>
      </c>
      <c r="G171" s="2">
        <v>448.01650000000001</v>
      </c>
      <c r="H171" s="2">
        <v>3360.944</v>
      </c>
      <c r="I171" s="2">
        <v>4618.3109999999997</v>
      </c>
      <c r="J171" s="2">
        <f>BAU!H171-H171</f>
        <v>1824.0710000000004</v>
      </c>
      <c r="K171" s="2">
        <f>BAU!I171-I171</f>
        <v>2364.808</v>
      </c>
    </row>
    <row r="172" spans="1:11" x14ac:dyDescent="0.2">
      <c r="A172" s="1">
        <v>2062</v>
      </c>
      <c r="B172" s="2">
        <v>23.389790000000001</v>
      </c>
      <c r="C172" s="2">
        <v>29.652920000000002</v>
      </c>
      <c r="D172" s="2">
        <v>478.06819999999999</v>
      </c>
      <c r="E172" s="2">
        <v>539.50890000000004</v>
      </c>
      <c r="F172" s="2">
        <v>1.9804649999999999</v>
      </c>
      <c r="G172" s="2">
        <v>458.99590000000001</v>
      </c>
      <c r="H172" s="2">
        <v>3384.4520000000002</v>
      </c>
      <c r="I172" s="2">
        <v>4648.1880000000001</v>
      </c>
      <c r="J172" s="2">
        <f>BAU!H172-H172</f>
        <v>1899.1570000000002</v>
      </c>
      <c r="K172" s="2">
        <f>BAU!I172-I172</f>
        <v>2460.25</v>
      </c>
    </row>
    <row r="173" spans="1:11" x14ac:dyDescent="0.2">
      <c r="A173" s="1">
        <v>2063</v>
      </c>
      <c r="B173" s="2">
        <v>23.116129999999998</v>
      </c>
      <c r="C173" s="2">
        <v>29.297889999999999</v>
      </c>
      <c r="D173" s="2">
        <v>479.14370000000002</v>
      </c>
      <c r="E173" s="2">
        <v>541.90229999999997</v>
      </c>
      <c r="F173" s="2">
        <v>1.9998530000000001</v>
      </c>
      <c r="G173" s="2">
        <v>470.11329999999998</v>
      </c>
      <c r="H173" s="2">
        <v>3407.6990000000001</v>
      </c>
      <c r="I173" s="2">
        <v>4677.7079999999996</v>
      </c>
      <c r="J173" s="2">
        <f>BAU!H173-H173</f>
        <v>1975.2490000000003</v>
      </c>
      <c r="K173" s="2">
        <f>BAU!I173-I173</f>
        <v>2556.8670000000002</v>
      </c>
    </row>
    <row r="174" spans="1:11" x14ac:dyDescent="0.2">
      <c r="A174" s="1">
        <v>2064</v>
      </c>
      <c r="B174" s="2">
        <v>22.845770000000002</v>
      </c>
      <c r="C174" s="2">
        <v>28.947620000000001</v>
      </c>
      <c r="D174" s="2">
        <v>480.2054</v>
      </c>
      <c r="E174" s="2">
        <v>544.30949999999996</v>
      </c>
      <c r="F174" s="2">
        <v>2.0188169999999999</v>
      </c>
      <c r="G174" s="2">
        <v>481.36040000000003</v>
      </c>
      <c r="H174" s="2">
        <v>3430.6880000000001</v>
      </c>
      <c r="I174" s="2">
        <v>4706.8739999999998</v>
      </c>
      <c r="J174" s="2">
        <f>BAU!H174-H174</f>
        <v>2052.3429999999998</v>
      </c>
      <c r="K174" s="2">
        <f>BAU!I174-I174</f>
        <v>2654.6530000000002</v>
      </c>
    </row>
    <row r="175" spans="1:11" x14ac:dyDescent="0.2">
      <c r="A175" s="1">
        <v>2065</v>
      </c>
      <c r="B175" s="2">
        <v>22.578700000000001</v>
      </c>
      <c r="C175" s="2">
        <v>28.602039999999999</v>
      </c>
      <c r="D175" s="2">
        <v>481.25330000000002</v>
      </c>
      <c r="E175" s="2">
        <v>546.73239999999998</v>
      </c>
      <c r="F175" s="2">
        <v>2.0374560000000002</v>
      </c>
      <c r="G175" s="2">
        <v>492.73020000000002</v>
      </c>
      <c r="H175" s="2">
        <v>3453.422</v>
      </c>
      <c r="I175" s="2">
        <v>4735.6909999999998</v>
      </c>
      <c r="J175" s="2">
        <f>BAU!H175-H175</f>
        <v>2130.4370000000004</v>
      </c>
      <c r="K175" s="2">
        <f>BAU!I175-I175</f>
        <v>2753.6040000000003</v>
      </c>
    </row>
    <row r="176" spans="1:11" x14ac:dyDescent="0.2">
      <c r="A176" s="1">
        <v>2066</v>
      </c>
      <c r="B176" s="2">
        <v>22.312930000000001</v>
      </c>
      <c r="C176" s="2">
        <v>28.261099999999999</v>
      </c>
      <c r="D176" s="2">
        <v>482.2878</v>
      </c>
      <c r="E176" s="2">
        <v>549.19320000000005</v>
      </c>
      <c r="F176" s="2">
        <v>2.0558580000000002</v>
      </c>
      <c r="G176" s="2">
        <v>504.21640000000002</v>
      </c>
      <c r="H176" s="2">
        <v>3475.904</v>
      </c>
      <c r="I176" s="2">
        <v>4764.165</v>
      </c>
      <c r="J176" s="2">
        <f>BAU!H176-H176</f>
        <v>2209.529</v>
      </c>
      <c r="K176" s="2">
        <f>BAU!I176-I176</f>
        <v>2853.7150000000001</v>
      </c>
    </row>
    <row r="177" spans="1:11" x14ac:dyDescent="0.2">
      <c r="A177" s="1">
        <v>2067</v>
      </c>
      <c r="B177" s="2">
        <v>22.050319999999999</v>
      </c>
      <c r="C177" s="2">
        <v>27.92474</v>
      </c>
      <c r="D177" s="2">
        <v>483.30860000000001</v>
      </c>
      <c r="E177" s="2">
        <v>551.68820000000005</v>
      </c>
      <c r="F177" s="2">
        <v>2.0740970000000001</v>
      </c>
      <c r="G177" s="2">
        <v>515.81399999999996</v>
      </c>
      <c r="H177" s="2">
        <v>3498.136</v>
      </c>
      <c r="I177" s="2">
        <v>4792.3</v>
      </c>
      <c r="J177" s="2">
        <f>BAU!H177-H177</f>
        <v>2289.614</v>
      </c>
      <c r="K177" s="2">
        <f>BAU!I177-I177</f>
        <v>2954.9809999999998</v>
      </c>
    </row>
    <row r="178" spans="1:11" x14ac:dyDescent="0.2">
      <c r="A178" s="1">
        <v>2068</v>
      </c>
      <c r="B178" s="2">
        <v>21.790849999999999</v>
      </c>
      <c r="C178" s="2">
        <v>27.592890000000001</v>
      </c>
      <c r="D178" s="2">
        <v>484.31619999999998</v>
      </c>
      <c r="E178" s="2">
        <v>554.19010000000003</v>
      </c>
      <c r="F178" s="2">
        <v>2.0922100000000001</v>
      </c>
      <c r="G178" s="2">
        <v>527.52</v>
      </c>
      <c r="H178" s="2">
        <v>3520.1219999999998</v>
      </c>
      <c r="I178" s="2">
        <v>4820.1000000000004</v>
      </c>
      <c r="J178" s="2">
        <f>BAU!H178-H178</f>
        <v>2370.6910000000003</v>
      </c>
      <c r="K178" s="2">
        <f>BAU!I178-I178</f>
        <v>3057.3989999999994</v>
      </c>
    </row>
    <row r="179" spans="1:11" x14ac:dyDescent="0.2">
      <c r="A179" s="1">
        <v>2069</v>
      </c>
      <c r="B179" s="2">
        <v>21.534549999999999</v>
      </c>
      <c r="C179" s="2">
        <v>27.265499999999999</v>
      </c>
      <c r="D179" s="2">
        <v>485.3109</v>
      </c>
      <c r="E179" s="2">
        <v>556.70100000000002</v>
      </c>
      <c r="F179" s="2">
        <v>2.110223</v>
      </c>
      <c r="G179" s="2">
        <v>539.33240000000001</v>
      </c>
      <c r="H179" s="2">
        <v>3541.864</v>
      </c>
      <c r="I179" s="2">
        <v>4847.5690000000004</v>
      </c>
      <c r="J179" s="2">
        <f>BAU!H179-H179</f>
        <v>2452.7559999999999</v>
      </c>
      <c r="K179" s="2">
        <f>BAU!I179-I179</f>
        <v>3160.9629999999997</v>
      </c>
    </row>
    <row r="180" spans="1:11" x14ac:dyDescent="0.2">
      <c r="A180" s="1">
        <v>2070</v>
      </c>
      <c r="B180" s="2">
        <v>21.281410000000001</v>
      </c>
      <c r="C180" s="2">
        <v>26.942499999999999</v>
      </c>
      <c r="D180" s="2">
        <v>486.29270000000002</v>
      </c>
      <c r="E180" s="2">
        <v>558.94290000000001</v>
      </c>
      <c r="F180" s="2">
        <v>2.1280559999999999</v>
      </c>
      <c r="G180" s="2">
        <v>551.25210000000004</v>
      </c>
      <c r="H180" s="2">
        <v>3563.366</v>
      </c>
      <c r="I180" s="2">
        <v>4874.7129999999997</v>
      </c>
      <c r="J180" s="2">
        <f>BAU!H180-H180</f>
        <v>2535.8050000000003</v>
      </c>
      <c r="K180" s="2">
        <f>BAU!I180-I180</f>
        <v>3265.67</v>
      </c>
    </row>
    <row r="181" spans="1:11" x14ac:dyDescent="0.2">
      <c r="A181" s="1">
        <v>2071</v>
      </c>
      <c r="B181" s="2">
        <v>21.032399999999999</v>
      </c>
      <c r="C181" s="2">
        <v>26.621549999999999</v>
      </c>
      <c r="D181" s="2">
        <v>487.26170000000002</v>
      </c>
      <c r="E181" s="2">
        <v>560.66959999999995</v>
      </c>
      <c r="F181" s="2">
        <v>2.14541</v>
      </c>
      <c r="G181" s="2">
        <v>563.28980000000001</v>
      </c>
      <c r="H181" s="2">
        <v>3584.6309999999999</v>
      </c>
      <c r="I181" s="2">
        <v>4901.5349999999999</v>
      </c>
      <c r="J181" s="2">
        <f>BAU!H181-H181</f>
        <v>2619.8269999999998</v>
      </c>
      <c r="K181" s="2">
        <f>BAU!I181-I181</f>
        <v>3371.496000000001</v>
      </c>
    </row>
    <row r="182" spans="1:11" x14ac:dyDescent="0.2">
      <c r="A182" s="1">
        <v>2072</v>
      </c>
      <c r="B182" s="2">
        <v>20.78623</v>
      </c>
      <c r="C182" s="2">
        <v>26.304880000000001</v>
      </c>
      <c r="D182" s="2">
        <v>488.21730000000002</v>
      </c>
      <c r="E182" s="2">
        <v>562.12400000000002</v>
      </c>
      <c r="F182" s="2">
        <v>2.1620089999999998</v>
      </c>
      <c r="G182" s="2">
        <v>575.45820000000003</v>
      </c>
      <c r="H182" s="2">
        <v>3605.66</v>
      </c>
      <c r="I182" s="2">
        <v>4928.0379999999996</v>
      </c>
      <c r="J182" s="2">
        <f>BAU!H182-H182</f>
        <v>2704.8029999999999</v>
      </c>
      <c r="K182" s="2">
        <f>BAU!I182-I182</f>
        <v>3478.4090000000006</v>
      </c>
    </row>
    <row r="183" spans="1:11" x14ac:dyDescent="0.2">
      <c r="A183" s="1">
        <v>2073</v>
      </c>
      <c r="B183" s="2">
        <v>20.54316</v>
      </c>
      <c r="C183" s="2">
        <v>25.992429999999999</v>
      </c>
      <c r="D183" s="2">
        <v>489.15929999999997</v>
      </c>
      <c r="E183" s="2">
        <v>563.55960000000005</v>
      </c>
      <c r="F183" s="2">
        <v>2.1778580000000001</v>
      </c>
      <c r="G183" s="2">
        <v>587.75580000000002</v>
      </c>
      <c r="H183" s="2">
        <v>3626.4569999999999</v>
      </c>
      <c r="I183" s="2">
        <v>4954.2250000000004</v>
      </c>
      <c r="J183" s="2">
        <f>BAU!H183-H183</f>
        <v>2790.73</v>
      </c>
      <c r="K183" s="2">
        <f>BAU!I183-I183</f>
        <v>3586.4079999999994</v>
      </c>
    </row>
    <row r="184" spans="1:11" x14ac:dyDescent="0.2">
      <c r="A184" s="1">
        <v>2074</v>
      </c>
      <c r="B184" s="2">
        <v>20.303180000000001</v>
      </c>
      <c r="C184" s="2">
        <v>25.684170000000002</v>
      </c>
      <c r="D184" s="2">
        <v>490.08749999999998</v>
      </c>
      <c r="E184" s="2">
        <v>564.98749999999995</v>
      </c>
      <c r="F184" s="2">
        <v>2.1930990000000001</v>
      </c>
      <c r="G184" s="2">
        <v>600.17229999999995</v>
      </c>
      <c r="H184" s="2">
        <v>3647.0239999999999</v>
      </c>
      <c r="I184" s="2">
        <v>4980.1019999999999</v>
      </c>
      <c r="J184" s="2">
        <f>BAU!H184-H184</f>
        <v>2877.605</v>
      </c>
      <c r="K184" s="2">
        <f>BAU!I184-I184</f>
        <v>3695.4829999999993</v>
      </c>
    </row>
    <row r="185" spans="1:11" x14ac:dyDescent="0.2">
      <c r="A185" s="1">
        <v>2075</v>
      </c>
      <c r="B185" s="2">
        <v>20.066299999999998</v>
      </c>
      <c r="C185" s="2">
        <v>25.380009999999999</v>
      </c>
      <c r="D185" s="2">
        <v>491.00209999999998</v>
      </c>
      <c r="E185" s="2">
        <v>566.40020000000004</v>
      </c>
      <c r="F185" s="2">
        <v>2.207846</v>
      </c>
      <c r="G185" s="2">
        <v>612.69849999999997</v>
      </c>
      <c r="H185" s="2">
        <v>3667.366</v>
      </c>
      <c r="I185" s="2">
        <v>5005.6710000000003</v>
      </c>
      <c r="J185" s="2">
        <f>BAU!H185-H185</f>
        <v>2965.424</v>
      </c>
      <c r="K185" s="2">
        <f>BAU!I185-I185</f>
        <v>3805.6350000000002</v>
      </c>
    </row>
    <row r="186" spans="1:11" x14ac:dyDescent="0.2">
      <c r="A186" s="1">
        <v>2076</v>
      </c>
      <c r="B186" s="2">
        <v>19.830739999999999</v>
      </c>
      <c r="C186" s="2">
        <v>25.075900000000001</v>
      </c>
      <c r="D186" s="2">
        <v>491.90300000000002</v>
      </c>
      <c r="E186" s="2">
        <v>567.84159999999997</v>
      </c>
      <c r="F186" s="2">
        <v>2.2221989999999998</v>
      </c>
      <c r="G186" s="2">
        <v>625.327</v>
      </c>
      <c r="H186" s="2">
        <v>3687.4830000000002</v>
      </c>
      <c r="I186" s="2">
        <v>5030.9369999999999</v>
      </c>
      <c r="J186" s="2">
        <f>BAU!H186-H186</f>
        <v>3054.1849999999995</v>
      </c>
      <c r="K186" s="2">
        <f>BAU!I186-I186</f>
        <v>3916.8549999999996</v>
      </c>
    </row>
    <row r="187" spans="1:11" x14ac:dyDescent="0.2">
      <c r="A187" s="1">
        <v>2077</v>
      </c>
      <c r="B187" s="2">
        <v>19.59817</v>
      </c>
      <c r="C187" s="2">
        <v>24.7758</v>
      </c>
      <c r="D187" s="2">
        <v>492.79</v>
      </c>
      <c r="E187" s="2">
        <v>569.25850000000003</v>
      </c>
      <c r="F187" s="2">
        <v>2.236237</v>
      </c>
      <c r="G187" s="2">
        <v>638.05129999999997</v>
      </c>
      <c r="H187" s="2">
        <v>3707.375</v>
      </c>
      <c r="I187" s="2">
        <v>5055.8999999999996</v>
      </c>
      <c r="J187" s="2">
        <f>BAU!H187-H187</f>
        <v>3143.8860000000004</v>
      </c>
      <c r="K187" s="2">
        <f>BAU!I187-I187</f>
        <v>4029.1440000000002</v>
      </c>
    </row>
    <row r="188" spans="1:11" x14ac:dyDescent="0.2">
      <c r="A188" s="1">
        <v>2078</v>
      </c>
      <c r="B188" s="2">
        <v>19.368179999999999</v>
      </c>
      <c r="C188" s="2">
        <v>24.479669999999999</v>
      </c>
      <c r="D188" s="2">
        <v>493.66340000000002</v>
      </c>
      <c r="E188" s="2">
        <v>570.66480000000001</v>
      </c>
      <c r="F188" s="2">
        <v>2.2499950000000002</v>
      </c>
      <c r="G188" s="2">
        <v>650.86770000000001</v>
      </c>
      <c r="H188" s="2">
        <v>3727.0439999999999</v>
      </c>
      <c r="I188" s="2">
        <v>5080.5649999999996</v>
      </c>
      <c r="J188" s="2">
        <f>BAU!H188-H188</f>
        <v>3234.5240000000003</v>
      </c>
      <c r="K188" s="2">
        <f>BAU!I188-I188</f>
        <v>4142.4939999999997</v>
      </c>
    </row>
    <row r="189" spans="1:11" x14ac:dyDescent="0.2">
      <c r="A189" s="1">
        <v>2079</v>
      </c>
      <c r="B189" s="2">
        <v>19.140820000000001</v>
      </c>
      <c r="C189" s="2">
        <v>24.187439999999999</v>
      </c>
      <c r="D189" s="2">
        <v>494.52339999999998</v>
      </c>
      <c r="E189" s="2">
        <v>572.07339999999999</v>
      </c>
      <c r="F189" s="2">
        <v>2.2635040000000002</v>
      </c>
      <c r="G189" s="2">
        <v>663.77329999999995</v>
      </c>
      <c r="H189" s="2">
        <v>3746.4929999999999</v>
      </c>
      <c r="I189" s="2">
        <v>5104.9350000000004</v>
      </c>
      <c r="J189" s="2">
        <f>BAU!H189-H189</f>
        <v>3326.096</v>
      </c>
      <c r="K189" s="2">
        <f>BAU!I189-I189</f>
        <v>4256.9029999999993</v>
      </c>
    </row>
    <row r="190" spans="1:11" x14ac:dyDescent="0.2">
      <c r="A190" s="1">
        <v>2080</v>
      </c>
      <c r="B190" s="2">
        <v>18.916409999999999</v>
      </c>
      <c r="C190" s="2">
        <v>23.899069999999998</v>
      </c>
      <c r="D190" s="2">
        <v>495.37020000000001</v>
      </c>
      <c r="E190" s="2">
        <v>573.36069999999995</v>
      </c>
      <c r="F190" s="2">
        <v>2.2767629999999999</v>
      </c>
      <c r="G190" s="2">
        <v>676.76570000000004</v>
      </c>
      <c r="H190" s="2">
        <v>3765.7249999999999</v>
      </c>
      <c r="I190" s="2">
        <v>5129.0140000000001</v>
      </c>
      <c r="J190" s="2">
        <f>BAU!H190-H190</f>
        <v>3418.6</v>
      </c>
      <c r="K190" s="2">
        <f>BAU!I190-I190</f>
        <v>4372.3659999999991</v>
      </c>
    </row>
    <row r="191" spans="1:11" x14ac:dyDescent="0.2">
      <c r="A191" s="1">
        <v>2081</v>
      </c>
      <c r="B191" s="2">
        <v>18.68214</v>
      </c>
      <c r="C191" s="2">
        <v>23.610410000000002</v>
      </c>
      <c r="D191" s="2">
        <v>496.20330000000001</v>
      </c>
      <c r="E191" s="2">
        <v>573.97839999999997</v>
      </c>
      <c r="F191" s="2">
        <v>2.2895210000000001</v>
      </c>
      <c r="G191" s="2">
        <v>689.85090000000002</v>
      </c>
      <c r="H191" s="2">
        <v>3784.7359999999999</v>
      </c>
      <c r="I191" s="2">
        <v>5152.8040000000001</v>
      </c>
      <c r="J191" s="2">
        <f>BAU!H191-H191</f>
        <v>3511.8590000000004</v>
      </c>
      <c r="K191" s="2">
        <f>BAU!I191-I191</f>
        <v>4488.7090000000007</v>
      </c>
    </row>
    <row r="192" spans="1:11" x14ac:dyDescent="0.2">
      <c r="A192" s="1">
        <v>2082</v>
      </c>
      <c r="B192" s="2">
        <v>18.450340000000001</v>
      </c>
      <c r="C192" s="2">
        <v>23.325510000000001</v>
      </c>
      <c r="D192" s="2">
        <v>497.02089999999998</v>
      </c>
      <c r="E192" s="2">
        <v>574.04049999999995</v>
      </c>
      <c r="F192" s="2">
        <v>2.301329</v>
      </c>
      <c r="G192" s="2">
        <v>703.04769999999996</v>
      </c>
      <c r="H192" s="2">
        <v>3803.52</v>
      </c>
      <c r="I192" s="2">
        <v>5176.3069999999998</v>
      </c>
      <c r="J192" s="2">
        <f>BAU!H192-H192</f>
        <v>3605.5759999999996</v>
      </c>
      <c r="K192" s="2">
        <f>BAU!I192-I192</f>
        <v>4605.6369999999997</v>
      </c>
    </row>
    <row r="193" spans="1:11" x14ac:dyDescent="0.2">
      <c r="A193" s="1">
        <v>2083</v>
      </c>
      <c r="B193" s="2">
        <v>18.221710000000002</v>
      </c>
      <c r="C193" s="2">
        <v>23.044319999999999</v>
      </c>
      <c r="D193" s="2">
        <v>497.82249999999999</v>
      </c>
      <c r="E193" s="2">
        <v>574.08339999999998</v>
      </c>
      <c r="F193" s="2">
        <v>2.3120829999999999</v>
      </c>
      <c r="G193" s="2">
        <v>716.36130000000003</v>
      </c>
      <c r="H193" s="2">
        <v>3822.0790000000002</v>
      </c>
      <c r="I193" s="2">
        <v>5199.527</v>
      </c>
      <c r="J193" s="2">
        <f>BAU!H193-H193</f>
        <v>3699.7499999999995</v>
      </c>
      <c r="K193" s="2">
        <f>BAU!I193-I193</f>
        <v>4723.1489999999994</v>
      </c>
    </row>
    <row r="194" spans="1:11" x14ac:dyDescent="0.2">
      <c r="A194" s="1">
        <v>2084</v>
      </c>
      <c r="B194" s="2">
        <v>17.99624</v>
      </c>
      <c r="C194" s="2">
        <v>22.76679</v>
      </c>
      <c r="D194" s="2">
        <v>498.60820000000001</v>
      </c>
      <c r="E194" s="2">
        <v>574.10850000000005</v>
      </c>
      <c r="F194" s="2">
        <v>2.3219820000000002</v>
      </c>
      <c r="G194" s="2">
        <v>729.77719999999999</v>
      </c>
      <c r="H194" s="2">
        <v>3840.4169999999999</v>
      </c>
      <c r="I194" s="2">
        <v>5222.4669999999996</v>
      </c>
      <c r="J194" s="2">
        <f>BAU!H194-H194</f>
        <v>3794.3750000000005</v>
      </c>
      <c r="K194" s="2">
        <f>BAU!I194-I194</f>
        <v>4841.2429999999995</v>
      </c>
    </row>
    <row r="195" spans="1:11" x14ac:dyDescent="0.2">
      <c r="A195" s="1">
        <v>2085</v>
      </c>
      <c r="B195" s="2">
        <v>17.773890000000002</v>
      </c>
      <c r="C195" s="2">
        <v>22.49288</v>
      </c>
      <c r="D195" s="2">
        <v>499.37810000000002</v>
      </c>
      <c r="E195" s="2">
        <v>574.10829999999999</v>
      </c>
      <c r="F195" s="2">
        <v>2.3311760000000001</v>
      </c>
      <c r="G195" s="2">
        <v>743.28330000000005</v>
      </c>
      <c r="H195" s="2">
        <v>3858.5349999999999</v>
      </c>
      <c r="I195" s="2">
        <v>5245.1310000000003</v>
      </c>
      <c r="J195" s="2">
        <f>BAU!H195-H195</f>
        <v>3889.4530000000004</v>
      </c>
      <c r="K195" s="2">
        <f>BAU!I195-I195</f>
        <v>4959.8990000000003</v>
      </c>
    </row>
    <row r="196" spans="1:11" x14ac:dyDescent="0.2">
      <c r="A196" s="1">
        <v>2086</v>
      </c>
      <c r="B196" s="2">
        <v>17.552869999999999</v>
      </c>
      <c r="C196" s="2">
        <v>22.219059999999999</v>
      </c>
      <c r="D196" s="2">
        <v>500.13240000000002</v>
      </c>
      <c r="E196" s="2">
        <v>574.10519999999997</v>
      </c>
      <c r="F196" s="2">
        <v>2.3397920000000001</v>
      </c>
      <c r="G196" s="2">
        <v>756.86940000000004</v>
      </c>
      <c r="H196" s="2">
        <v>3876.4369999999999</v>
      </c>
      <c r="I196" s="2">
        <v>5267.5209999999997</v>
      </c>
      <c r="J196" s="2">
        <f>BAU!H196-H196</f>
        <v>3984.9780000000001</v>
      </c>
      <c r="K196" s="2">
        <f>BAU!I196-I196</f>
        <v>5079.1390000000001</v>
      </c>
    </row>
    <row r="197" spans="1:11" x14ac:dyDescent="0.2">
      <c r="A197" s="1">
        <v>2087</v>
      </c>
      <c r="B197" s="2">
        <v>17.334879999999998</v>
      </c>
      <c r="C197" s="2">
        <v>21.94877</v>
      </c>
      <c r="D197" s="2">
        <v>500.87090000000001</v>
      </c>
      <c r="E197" s="2">
        <v>574.10659999999996</v>
      </c>
      <c r="F197" s="2">
        <v>2.3479329999999998</v>
      </c>
      <c r="G197" s="2">
        <v>770.52710000000002</v>
      </c>
      <c r="H197" s="2">
        <v>3894.12</v>
      </c>
      <c r="I197" s="2">
        <v>5289.6379999999999</v>
      </c>
      <c r="J197" s="2">
        <f>BAU!H197-H197</f>
        <v>4080.9480000000003</v>
      </c>
      <c r="K197" s="2">
        <f>BAU!I197-I197</f>
        <v>5198.942</v>
      </c>
    </row>
    <row r="198" spans="1:11" x14ac:dyDescent="0.2">
      <c r="A198" s="1">
        <v>2088</v>
      </c>
      <c r="B198" s="2">
        <v>17.119859999999999</v>
      </c>
      <c r="C198" s="2">
        <v>21.681950000000001</v>
      </c>
      <c r="D198" s="2">
        <v>501.59399999999999</v>
      </c>
      <c r="E198" s="2">
        <v>574.07209999999998</v>
      </c>
      <c r="F198" s="2">
        <v>2.3556629999999998</v>
      </c>
      <c r="G198" s="2">
        <v>784.25019999999995</v>
      </c>
      <c r="H198" s="2">
        <v>3911.59</v>
      </c>
      <c r="I198" s="2">
        <v>5311.4870000000001</v>
      </c>
      <c r="J198" s="2">
        <f>BAU!H198-H198</f>
        <v>4177.3609999999999</v>
      </c>
      <c r="K198" s="2">
        <f>BAU!I198-I198</f>
        <v>5319.3129999999992</v>
      </c>
    </row>
    <row r="199" spans="1:11" x14ac:dyDescent="0.2">
      <c r="A199" s="1">
        <v>2089</v>
      </c>
      <c r="B199" s="2">
        <v>16.907769999999999</v>
      </c>
      <c r="C199" s="2">
        <v>21.418559999999999</v>
      </c>
      <c r="D199" s="2">
        <v>502.3021</v>
      </c>
      <c r="E199" s="2">
        <v>574.01480000000004</v>
      </c>
      <c r="F199" s="2">
        <v>2.3630230000000001</v>
      </c>
      <c r="G199" s="2">
        <v>798.03449999999998</v>
      </c>
      <c r="H199" s="2">
        <v>3928.848</v>
      </c>
      <c r="I199" s="2">
        <v>5333.07</v>
      </c>
      <c r="J199" s="2">
        <f>BAU!H199-H199</f>
        <v>4274.2139999999999</v>
      </c>
      <c r="K199" s="2">
        <f>BAU!I199-I199</f>
        <v>5440.24</v>
      </c>
    </row>
    <row r="200" spans="1:11" x14ac:dyDescent="0.2">
      <c r="A200" s="1">
        <v>2090</v>
      </c>
      <c r="B200" s="2">
        <v>16.69857</v>
      </c>
      <c r="C200" s="2">
        <v>21.158560000000001</v>
      </c>
      <c r="D200" s="2">
        <v>502.9957</v>
      </c>
      <c r="E200" s="2">
        <v>573.96119999999996</v>
      </c>
      <c r="F200" s="2">
        <v>2.370053</v>
      </c>
      <c r="G200" s="2">
        <v>811.87599999999998</v>
      </c>
      <c r="H200" s="2">
        <v>3945.8969999999999</v>
      </c>
      <c r="I200" s="2">
        <v>5354.3909999999996</v>
      </c>
      <c r="J200" s="2">
        <f>BAU!H200-H200</f>
        <v>4371.5019999999995</v>
      </c>
      <c r="K200" s="2">
        <f>BAU!I200-I200</f>
        <v>5561.7290000000012</v>
      </c>
    </row>
    <row r="201" spans="1:11" x14ac:dyDescent="0.2">
      <c r="A201" s="1">
        <v>2091</v>
      </c>
      <c r="B201" s="2">
        <v>16.49267</v>
      </c>
      <c r="C201" s="2">
        <v>20.899100000000001</v>
      </c>
      <c r="D201" s="2">
        <v>503.67469999999997</v>
      </c>
      <c r="E201" s="2">
        <v>573.94979999999998</v>
      </c>
      <c r="F201" s="2">
        <v>2.3768159999999998</v>
      </c>
      <c r="G201" s="2">
        <v>825.77030000000002</v>
      </c>
      <c r="H201" s="2">
        <v>3962.74</v>
      </c>
      <c r="I201" s="2">
        <v>5375.4520000000002</v>
      </c>
      <c r="J201" s="2">
        <f>BAU!H201-H201</f>
        <v>4469.2350000000006</v>
      </c>
      <c r="K201" s="2">
        <f>BAU!I201-I201</f>
        <v>5683.7879999999996</v>
      </c>
    </row>
    <row r="202" spans="1:11" x14ac:dyDescent="0.2">
      <c r="A202" s="1">
        <v>2092</v>
      </c>
      <c r="B202" s="2">
        <v>16.289249999999999</v>
      </c>
      <c r="C202" s="2">
        <v>20.64293</v>
      </c>
      <c r="D202" s="2">
        <v>504.33969999999999</v>
      </c>
      <c r="E202" s="2">
        <v>573.94849999999997</v>
      </c>
      <c r="F202" s="2">
        <v>2.3833669999999998</v>
      </c>
      <c r="G202" s="2">
        <v>839.71280000000002</v>
      </c>
      <c r="H202" s="2">
        <v>3979.3780000000002</v>
      </c>
      <c r="I202" s="2">
        <v>5396.2539999999999</v>
      </c>
      <c r="J202" s="2">
        <f>BAU!H202-H202</f>
        <v>4567.4229999999989</v>
      </c>
      <c r="K202" s="2">
        <f>BAU!I202-I202</f>
        <v>5806.4059999999999</v>
      </c>
    </row>
    <row r="203" spans="1:11" x14ac:dyDescent="0.2">
      <c r="A203" s="1">
        <v>2093</v>
      </c>
      <c r="B203" s="2">
        <v>16.089040000000001</v>
      </c>
      <c r="C203" s="2">
        <v>20.390029999999999</v>
      </c>
      <c r="D203" s="2">
        <v>504.99090000000001</v>
      </c>
      <c r="E203" s="2">
        <v>573.96540000000005</v>
      </c>
      <c r="F203" s="2">
        <v>2.389745</v>
      </c>
      <c r="G203" s="2">
        <v>853.70039999999995</v>
      </c>
      <c r="H203" s="2">
        <v>3995.8130000000001</v>
      </c>
      <c r="I203" s="2">
        <v>5416.8019999999997</v>
      </c>
      <c r="J203" s="2">
        <f>BAU!H203-H203</f>
        <v>4666.0640000000003</v>
      </c>
      <c r="K203" s="2">
        <f>BAU!I203-I203</f>
        <v>5929.6080000000002</v>
      </c>
    </row>
    <row r="204" spans="1:11" x14ac:dyDescent="0.2">
      <c r="A204" s="1">
        <v>2094</v>
      </c>
      <c r="B204" s="2">
        <v>15.89156</v>
      </c>
      <c r="C204" s="2">
        <v>20.140339999999998</v>
      </c>
      <c r="D204" s="2">
        <v>505.62869999999998</v>
      </c>
      <c r="E204" s="2">
        <v>574.03110000000004</v>
      </c>
      <c r="F204" s="2">
        <v>2.3959830000000002</v>
      </c>
      <c r="G204" s="2">
        <v>867.73080000000004</v>
      </c>
      <c r="H204" s="2">
        <v>4012.0479999999998</v>
      </c>
      <c r="I204" s="2">
        <v>5437.0990000000002</v>
      </c>
      <c r="J204" s="2">
        <f>BAU!H204-H204</f>
        <v>4765.1570000000002</v>
      </c>
      <c r="K204" s="2">
        <f>BAU!I204-I204</f>
        <v>6053.3709999999992</v>
      </c>
    </row>
    <row r="205" spans="1:11" x14ac:dyDescent="0.2">
      <c r="A205" s="1">
        <v>2095</v>
      </c>
      <c r="B205" s="2">
        <v>15.69652</v>
      </c>
      <c r="C205" s="2">
        <v>19.893820000000002</v>
      </c>
      <c r="D205" s="2">
        <v>506.25360000000001</v>
      </c>
      <c r="E205" s="2">
        <v>574.09910000000002</v>
      </c>
      <c r="F205" s="2">
        <v>2.4021110000000001</v>
      </c>
      <c r="G205" s="2">
        <v>881.80160000000001</v>
      </c>
      <c r="H205" s="2">
        <v>4028.087</v>
      </c>
      <c r="I205" s="2">
        <v>5457.1459999999997</v>
      </c>
      <c r="J205" s="2">
        <f>BAU!H205-H205</f>
        <v>4864.6970000000001</v>
      </c>
      <c r="K205" s="2">
        <f>BAU!I205-I205</f>
        <v>6177.7040000000006</v>
      </c>
    </row>
    <row r="206" spans="1:11" x14ac:dyDescent="0.2">
      <c r="A206" s="1">
        <v>2096</v>
      </c>
      <c r="B206" s="2">
        <v>15.50258</v>
      </c>
      <c r="C206" s="2">
        <v>19.647839999999999</v>
      </c>
      <c r="D206" s="2">
        <v>506.86559999999997</v>
      </c>
      <c r="E206" s="2">
        <v>574.16959999999995</v>
      </c>
      <c r="F206" s="2">
        <v>2.4081389999999998</v>
      </c>
      <c r="G206" s="2">
        <v>895.91139999999996</v>
      </c>
      <c r="H206" s="2">
        <v>4043.93</v>
      </c>
      <c r="I206" s="2">
        <v>5476.9470000000001</v>
      </c>
      <c r="J206" s="2">
        <f>BAU!H206-H206</f>
        <v>4964.6819999999989</v>
      </c>
      <c r="K206" s="2">
        <f>BAU!I206-I206</f>
        <v>6302.5930000000008</v>
      </c>
    </row>
    <row r="207" spans="1:11" x14ac:dyDescent="0.2">
      <c r="A207" s="1">
        <v>2097</v>
      </c>
      <c r="B207" s="2">
        <v>15.31105</v>
      </c>
      <c r="C207" s="2">
        <v>19.404949999999999</v>
      </c>
      <c r="D207" s="2">
        <v>507.46480000000003</v>
      </c>
      <c r="E207" s="2">
        <v>574.23389999999995</v>
      </c>
      <c r="F207" s="2">
        <v>2.4140600000000001</v>
      </c>
      <c r="G207" s="2">
        <v>910.06</v>
      </c>
      <c r="H207" s="2">
        <v>4059.5770000000002</v>
      </c>
      <c r="I207" s="2">
        <v>5496.5039999999999</v>
      </c>
      <c r="J207" s="2">
        <f>BAU!H207-H207</f>
        <v>5065.1120000000001</v>
      </c>
      <c r="K207" s="2">
        <f>BAU!I207-I207</f>
        <v>6428.0459999999994</v>
      </c>
    </row>
    <row r="208" spans="1:11" x14ac:dyDescent="0.2">
      <c r="A208" s="1">
        <v>2098</v>
      </c>
      <c r="B208" s="2">
        <v>15.12185</v>
      </c>
      <c r="C208" s="2">
        <v>19.165109999999999</v>
      </c>
      <c r="D208" s="2">
        <v>508.05149999999998</v>
      </c>
      <c r="E208" s="2">
        <v>574.27250000000004</v>
      </c>
      <c r="F208" s="2">
        <v>2.4198620000000002</v>
      </c>
      <c r="G208" s="2">
        <v>924.24699999999996</v>
      </c>
      <c r="H208" s="2">
        <v>4075.03</v>
      </c>
      <c r="I208" s="2">
        <v>5515.8190000000004</v>
      </c>
      <c r="J208" s="2">
        <f>BAU!H208-H208</f>
        <v>5165.985999999999</v>
      </c>
      <c r="K208" s="2">
        <f>BAU!I208-I208</f>
        <v>6554.0510000000004</v>
      </c>
    </row>
    <row r="209" spans="1:11" x14ac:dyDescent="0.2">
      <c r="A209" s="1">
        <v>2099</v>
      </c>
      <c r="B209" s="2">
        <v>14.934939999999999</v>
      </c>
      <c r="C209" s="2">
        <v>18.928290000000001</v>
      </c>
      <c r="D209" s="2">
        <v>508.6259</v>
      </c>
      <c r="E209" s="2">
        <v>574.30920000000003</v>
      </c>
      <c r="F209" s="2">
        <v>2.425532</v>
      </c>
      <c r="G209" s="2">
        <v>938.47270000000003</v>
      </c>
      <c r="H209" s="2">
        <v>4090.2930000000001</v>
      </c>
      <c r="I209" s="2">
        <v>5534.8950000000004</v>
      </c>
      <c r="J209" s="2">
        <f>BAU!H209-H209</f>
        <v>5267.2970000000005</v>
      </c>
      <c r="K209" s="2">
        <f>BAU!I209-I209</f>
        <v>6680.6149999999998</v>
      </c>
    </row>
    <row r="210" spans="1:11" x14ac:dyDescent="0.2">
      <c r="A210" s="1">
        <v>2100</v>
      </c>
      <c r="B210" s="2">
        <v>14.750260000000001</v>
      </c>
      <c r="C210" s="2">
        <v>18.69444</v>
      </c>
      <c r="D210" s="2">
        <v>509.1884</v>
      </c>
      <c r="E210" s="2">
        <v>574.3252</v>
      </c>
      <c r="F210" s="2">
        <v>2.431073</v>
      </c>
      <c r="G210" s="2">
        <v>952.73620000000005</v>
      </c>
      <c r="H210" s="2">
        <v>4105.3670000000002</v>
      </c>
      <c r="I210" s="2">
        <v>5553.7349999999997</v>
      </c>
      <c r="J210" s="2">
        <f>BAU!H210-H210</f>
        <v>5369.0439999999999</v>
      </c>
      <c r="K210" s="2">
        <f>BAU!I210-I210</f>
        <v>6807.7249999999995</v>
      </c>
    </row>
    <row r="213" spans="1:11" x14ac:dyDescent="0.2">
      <c r="E213" t="s">
        <v>47</v>
      </c>
      <c r="F213" s="2">
        <f>F210*9/5</f>
        <v>4.3759314000000007</v>
      </c>
    </row>
  </sheetData>
  <phoneticPr fontId="0"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about this file</vt:lpstr>
      <vt:lpstr>Summary Graph</vt:lpstr>
      <vt:lpstr>Summary Graph less info</vt:lpstr>
      <vt:lpstr>Summary Temp Graph</vt:lpstr>
      <vt:lpstr>Data Summary</vt:lpstr>
      <vt:lpstr>BAU</vt:lpstr>
      <vt:lpstr>US Alone</vt:lpstr>
      <vt:lpstr>World acts at US rate, ROW 2014</vt:lpstr>
      <vt:lpstr>'Summary Graph'!Print_Area</vt:lpstr>
      <vt:lpstr>'Summary Graph less info'!Print_Area</vt:lpstr>
      <vt:lpstr>'Summary Temp Graph'!Print_Area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ClimateInteractive</dc:creator>
  <cp:lastModifiedBy>Windows User</cp:lastModifiedBy>
  <cp:lastPrinted>2013-04-23T11:35:28Z</cp:lastPrinted>
  <dcterms:created xsi:type="dcterms:W3CDTF">2009-09-16T23:56:04Z</dcterms:created>
  <dcterms:modified xsi:type="dcterms:W3CDTF">2014-06-03T16:07:59Z</dcterms:modified>
</cp:coreProperties>
</file>